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2\Final\"/>
    </mc:Choice>
  </mc:AlternateContent>
  <xr:revisionPtr revIDLastSave="0" documentId="8_{5F9B7BF7-4FC5-4D13-A414-1E51056AD7D0}" xr6:coauthVersionLast="47" xr6:coauthVersionMax="47" xr10:uidLastSave="{00000000-0000-0000-0000-000000000000}"/>
  <workbookProtection workbookAlgorithmName="SHA-512" workbookHashValue="eyd6RClMrHah6raOktm6piLj8eXdXaTRt3MXYSvEpaFl2S4MjPI0GSEQK3tSmrJfJweahQQ3ix+49WEiBUh7WA==" workbookSaltValue="V///WSpFUjTiAjwYknCcrg==" workbookSpinCount="100000" lockStructure="1"/>
  <bookViews>
    <workbookView xWindow="-110" yWindow="-110" windowWidth="19420" windowHeight="11500" xr2:uid="{00000000-000D-0000-FFFF-FFFF00000000}"/>
  </bookViews>
  <sheets>
    <sheet name="Summary" sheetId="1" r:id="rId1"/>
    <sheet name="MP301" sheetId="2" r:id="rId2"/>
    <sheet name="MP302" sheetId="3" r:id="rId3"/>
    <sheet name="MP303" sheetId="4" r:id="rId4"/>
    <sheet name="MP304" sheetId="5" r:id="rId5"/>
    <sheet name="MP305" sheetId="6" r:id="rId6"/>
    <sheet name="MP306" sheetId="7" r:id="rId7"/>
    <sheet name="MP307" sheetId="8" r:id="rId8"/>
    <sheet name="DC30" sheetId="9" r:id="rId9"/>
    <sheet name="MP311" sheetId="10" r:id="rId10"/>
    <sheet name="MP312" sheetId="11" r:id="rId11"/>
    <sheet name="MP313" sheetId="12" r:id="rId12"/>
    <sheet name="MP314" sheetId="13" r:id="rId13"/>
    <sheet name="MP315" sheetId="14" r:id="rId14"/>
    <sheet name="MP316" sheetId="15" r:id="rId15"/>
    <sheet name="DC31" sheetId="16" r:id="rId16"/>
    <sheet name="MP321" sheetId="17" r:id="rId17"/>
    <sheet name="MP324" sheetId="18" r:id="rId18"/>
    <sheet name="MP325" sheetId="19" r:id="rId19"/>
    <sheet name="MP326" sheetId="20" r:id="rId20"/>
    <sheet name="DC32" sheetId="21" r:id="rId21"/>
  </sheets>
  <definedNames>
    <definedName name="_xlnm.Print_Area" localSheetId="8">'DC30'!$A$1:$X$128</definedName>
    <definedName name="_xlnm.Print_Area" localSheetId="15">'DC31'!$A$1:$X$128</definedName>
    <definedName name="_xlnm.Print_Area" localSheetId="20">'DC32'!$A$1:$X$128</definedName>
    <definedName name="_xlnm.Print_Area" localSheetId="1">'MP301'!$A$1:$X$128</definedName>
    <definedName name="_xlnm.Print_Area" localSheetId="2">'MP302'!$A$1:$X$128</definedName>
    <definedName name="_xlnm.Print_Area" localSheetId="3">'MP303'!$A$1:$X$128</definedName>
    <definedName name="_xlnm.Print_Area" localSheetId="4">'MP304'!$A$1:$X$128</definedName>
    <definedName name="_xlnm.Print_Area" localSheetId="5">'MP305'!$A$1:$X$128</definedName>
    <definedName name="_xlnm.Print_Area" localSheetId="6">'MP306'!$A$1:$X$128</definedName>
    <definedName name="_xlnm.Print_Area" localSheetId="7">'MP307'!$A$1:$X$128</definedName>
    <definedName name="_xlnm.Print_Area" localSheetId="9">'MP311'!$A$1:$X$128</definedName>
    <definedName name="_xlnm.Print_Area" localSheetId="10">'MP312'!$A$1:$X$128</definedName>
    <definedName name="_xlnm.Print_Area" localSheetId="11">'MP313'!$A$1:$X$128</definedName>
    <definedName name="_xlnm.Print_Area" localSheetId="12">'MP314'!$A$1:$X$128</definedName>
    <definedName name="_xlnm.Print_Area" localSheetId="13">'MP315'!$A$1:$X$128</definedName>
    <definedName name="_xlnm.Print_Area" localSheetId="14">'MP316'!$A$1:$X$128</definedName>
    <definedName name="_xlnm.Print_Area" localSheetId="16">'MP321'!$A$1:$X$128</definedName>
    <definedName name="_xlnm.Print_Area" localSheetId="17">'MP324'!$A$1:$X$128</definedName>
    <definedName name="_xlnm.Print_Area" localSheetId="18">'MP325'!$A$1:$X$128</definedName>
    <definedName name="_xlnm.Print_Area" localSheetId="19">'MP326'!$A$1:$X$128</definedName>
    <definedName name="_xlnm.Print_Area" localSheetId="0">Summary!$A$1:$X$128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" i="2" l="1"/>
  <c r="O115" i="2" s="1"/>
  <c r="N87" i="2"/>
  <c r="M87" i="2"/>
  <c r="L87" i="2"/>
  <c r="L115" i="2" s="1"/>
  <c r="R115" i="2" s="1"/>
  <c r="K87" i="2"/>
  <c r="K115" i="2" s="1"/>
  <c r="J87" i="2"/>
  <c r="I87" i="2"/>
  <c r="H87" i="2"/>
  <c r="G87" i="2"/>
  <c r="G115" i="2" s="1"/>
  <c r="F87" i="2"/>
  <c r="D87" i="2"/>
  <c r="C87" i="2"/>
  <c r="B87" i="2"/>
  <c r="O87" i="3"/>
  <c r="N87" i="3"/>
  <c r="M87" i="3"/>
  <c r="M115" i="3" s="1"/>
  <c r="S115" i="3" s="1"/>
  <c r="L87" i="3"/>
  <c r="L115" i="3" s="1"/>
  <c r="R115" i="3" s="1"/>
  <c r="K87" i="3"/>
  <c r="K115" i="3" s="1"/>
  <c r="J87" i="3"/>
  <c r="J115" i="3" s="1"/>
  <c r="I87" i="3"/>
  <c r="I115" i="3" s="1"/>
  <c r="H87" i="3"/>
  <c r="G87" i="3"/>
  <c r="F87" i="3"/>
  <c r="D87" i="3"/>
  <c r="C87" i="3"/>
  <c r="C115" i="3" s="1"/>
  <c r="B87" i="3"/>
  <c r="O87" i="4"/>
  <c r="O115" i="4" s="1"/>
  <c r="N87" i="4"/>
  <c r="M87" i="4"/>
  <c r="L87" i="4"/>
  <c r="K87" i="4"/>
  <c r="J87" i="4"/>
  <c r="I87" i="4"/>
  <c r="H87" i="4"/>
  <c r="G87" i="4"/>
  <c r="G115" i="4" s="1"/>
  <c r="F87" i="4"/>
  <c r="D87" i="4"/>
  <c r="C87" i="4"/>
  <c r="B87" i="4"/>
  <c r="O87" i="5"/>
  <c r="N87" i="5"/>
  <c r="N114" i="5" s="1"/>
  <c r="M87" i="5"/>
  <c r="L87" i="5"/>
  <c r="K87" i="5"/>
  <c r="K115" i="5" s="1"/>
  <c r="J87" i="5"/>
  <c r="I87" i="5"/>
  <c r="H87" i="5"/>
  <c r="G87" i="5"/>
  <c r="F87" i="5"/>
  <c r="F115" i="5" s="1"/>
  <c r="D87" i="5"/>
  <c r="C87" i="5"/>
  <c r="C115" i="5" s="1"/>
  <c r="B87" i="5"/>
  <c r="B115" i="5" s="1"/>
  <c r="O87" i="6"/>
  <c r="O115" i="6" s="1"/>
  <c r="N87" i="6"/>
  <c r="N115" i="6" s="1"/>
  <c r="M87" i="6"/>
  <c r="M115" i="6" s="1"/>
  <c r="S115" i="6" s="1"/>
  <c r="L87" i="6"/>
  <c r="K87" i="6"/>
  <c r="J87" i="6"/>
  <c r="I87" i="6"/>
  <c r="H87" i="6"/>
  <c r="G87" i="6"/>
  <c r="G115" i="6" s="1"/>
  <c r="F87" i="6"/>
  <c r="D87" i="6"/>
  <c r="C87" i="6"/>
  <c r="B87" i="6"/>
  <c r="O87" i="7"/>
  <c r="N87" i="7"/>
  <c r="M87" i="7"/>
  <c r="L87" i="7"/>
  <c r="K87" i="7"/>
  <c r="K115" i="7" s="1"/>
  <c r="J87" i="7"/>
  <c r="J115" i="7" s="1"/>
  <c r="I87" i="7"/>
  <c r="H87" i="7"/>
  <c r="G87" i="7"/>
  <c r="F87" i="7"/>
  <c r="D87" i="7"/>
  <c r="C87" i="7"/>
  <c r="C115" i="7" s="1"/>
  <c r="B87" i="7"/>
  <c r="O87" i="8"/>
  <c r="O115" i="8" s="1"/>
  <c r="N87" i="8"/>
  <c r="M87" i="8"/>
  <c r="L87" i="8"/>
  <c r="K87" i="8"/>
  <c r="K115" i="8" s="1"/>
  <c r="J87" i="8"/>
  <c r="J115" i="8" s="1"/>
  <c r="I87" i="8"/>
  <c r="I115" i="8" s="1"/>
  <c r="H87" i="8"/>
  <c r="H115" i="8" s="1"/>
  <c r="G87" i="8"/>
  <c r="G115" i="8" s="1"/>
  <c r="F87" i="8"/>
  <c r="D87" i="8"/>
  <c r="C87" i="8"/>
  <c r="B87" i="8"/>
  <c r="O87" i="9"/>
  <c r="N87" i="9"/>
  <c r="M87" i="9"/>
  <c r="L87" i="9"/>
  <c r="K87" i="9"/>
  <c r="K115" i="9" s="1"/>
  <c r="J87" i="9"/>
  <c r="I87" i="9"/>
  <c r="I115" i="9" s="1"/>
  <c r="H87" i="9"/>
  <c r="H115" i="9" s="1"/>
  <c r="G87" i="9"/>
  <c r="F87" i="9"/>
  <c r="D87" i="9"/>
  <c r="C87" i="9"/>
  <c r="C115" i="9" s="1"/>
  <c r="B87" i="9"/>
  <c r="O87" i="10"/>
  <c r="O114" i="10" s="1"/>
  <c r="N87" i="10"/>
  <c r="M87" i="10"/>
  <c r="L87" i="10"/>
  <c r="L115" i="10" s="1"/>
  <c r="R115" i="10" s="1"/>
  <c r="K87" i="10"/>
  <c r="J87" i="10"/>
  <c r="I87" i="10"/>
  <c r="H87" i="10"/>
  <c r="G87" i="10"/>
  <c r="F87" i="10"/>
  <c r="D87" i="10"/>
  <c r="D115" i="10" s="1"/>
  <c r="C87" i="10"/>
  <c r="B87" i="10"/>
  <c r="O87" i="11"/>
  <c r="N87" i="11"/>
  <c r="N115" i="11" s="1"/>
  <c r="M87" i="11"/>
  <c r="L87" i="11"/>
  <c r="K87" i="11"/>
  <c r="K115" i="11" s="1"/>
  <c r="J87" i="11"/>
  <c r="I87" i="11"/>
  <c r="H87" i="11"/>
  <c r="G87" i="11"/>
  <c r="G115" i="11" s="1"/>
  <c r="F87" i="11"/>
  <c r="F115" i="11" s="1"/>
  <c r="D87" i="11"/>
  <c r="D115" i="11" s="1"/>
  <c r="C87" i="11"/>
  <c r="C115" i="11" s="1"/>
  <c r="B87" i="11"/>
  <c r="B115" i="11" s="1"/>
  <c r="O87" i="12"/>
  <c r="O115" i="12" s="1"/>
  <c r="N87" i="12"/>
  <c r="M87" i="12"/>
  <c r="L87" i="12"/>
  <c r="K87" i="12"/>
  <c r="J87" i="12"/>
  <c r="I87" i="12"/>
  <c r="H87" i="12"/>
  <c r="G87" i="12"/>
  <c r="G115" i="12" s="1"/>
  <c r="F87" i="12"/>
  <c r="F115" i="12" s="1"/>
  <c r="D87" i="12"/>
  <c r="D115" i="12" s="1"/>
  <c r="C87" i="12"/>
  <c r="C115" i="12" s="1"/>
  <c r="B87" i="12"/>
  <c r="B115" i="12" s="1"/>
  <c r="O87" i="13"/>
  <c r="N87" i="13"/>
  <c r="M87" i="13"/>
  <c r="L87" i="13"/>
  <c r="K87" i="13"/>
  <c r="K115" i="13" s="1"/>
  <c r="J87" i="13"/>
  <c r="I87" i="13"/>
  <c r="H87" i="13"/>
  <c r="H115" i="13" s="1"/>
  <c r="G87" i="13"/>
  <c r="G115" i="13" s="1"/>
  <c r="F87" i="13"/>
  <c r="D87" i="13"/>
  <c r="C87" i="13"/>
  <c r="C115" i="13" s="1"/>
  <c r="B87" i="13"/>
  <c r="O87" i="14"/>
  <c r="O115" i="14" s="1"/>
  <c r="N87" i="14"/>
  <c r="M87" i="14"/>
  <c r="L87" i="14"/>
  <c r="K87" i="14"/>
  <c r="J87" i="14"/>
  <c r="I87" i="14"/>
  <c r="H87" i="14"/>
  <c r="H115" i="14" s="1"/>
  <c r="G87" i="14"/>
  <c r="G115" i="14" s="1"/>
  <c r="F87" i="14"/>
  <c r="D87" i="14"/>
  <c r="C87" i="14"/>
  <c r="B87" i="14"/>
  <c r="O87" i="15"/>
  <c r="O115" i="15" s="1"/>
  <c r="N87" i="15"/>
  <c r="N115" i="15" s="1"/>
  <c r="M87" i="15"/>
  <c r="M115" i="15" s="1"/>
  <c r="S115" i="15" s="1"/>
  <c r="L87" i="15"/>
  <c r="K87" i="15"/>
  <c r="K115" i="15" s="1"/>
  <c r="J87" i="15"/>
  <c r="J115" i="15" s="1"/>
  <c r="I87" i="15"/>
  <c r="H87" i="15"/>
  <c r="G87" i="15"/>
  <c r="F87" i="15"/>
  <c r="D87" i="15"/>
  <c r="C87" i="15"/>
  <c r="C115" i="15" s="1"/>
  <c r="B87" i="15"/>
  <c r="O87" i="16"/>
  <c r="N87" i="16"/>
  <c r="N114" i="16" s="1"/>
  <c r="M87" i="16"/>
  <c r="L87" i="16"/>
  <c r="K87" i="16"/>
  <c r="J87" i="16"/>
  <c r="I87" i="16"/>
  <c r="H87" i="16"/>
  <c r="G87" i="16"/>
  <c r="F87" i="16"/>
  <c r="F115" i="16" s="1"/>
  <c r="D87" i="16"/>
  <c r="D115" i="16" s="1"/>
  <c r="C87" i="16"/>
  <c r="C115" i="16" s="1"/>
  <c r="B87" i="16"/>
  <c r="O87" i="17"/>
  <c r="O115" i="17" s="1"/>
  <c r="N87" i="17"/>
  <c r="M87" i="17"/>
  <c r="L87" i="17"/>
  <c r="K87" i="17"/>
  <c r="J87" i="17"/>
  <c r="I87" i="17"/>
  <c r="H87" i="17"/>
  <c r="H115" i="17" s="1"/>
  <c r="G87" i="17"/>
  <c r="F87" i="17"/>
  <c r="D87" i="17"/>
  <c r="C87" i="17"/>
  <c r="B87" i="17"/>
  <c r="O87" i="18"/>
  <c r="N87" i="18"/>
  <c r="M87" i="18"/>
  <c r="L87" i="18"/>
  <c r="K87" i="18"/>
  <c r="J87" i="18"/>
  <c r="I87" i="18"/>
  <c r="I115" i="18" s="1"/>
  <c r="H87" i="18"/>
  <c r="H115" i="18" s="1"/>
  <c r="G87" i="18"/>
  <c r="F87" i="18"/>
  <c r="F115" i="18" s="1"/>
  <c r="D87" i="18"/>
  <c r="D115" i="18" s="1"/>
  <c r="C87" i="18"/>
  <c r="B87" i="18"/>
  <c r="O87" i="19"/>
  <c r="N87" i="19"/>
  <c r="M87" i="19"/>
  <c r="L87" i="19"/>
  <c r="K87" i="19"/>
  <c r="J87" i="19"/>
  <c r="I87" i="19"/>
  <c r="I115" i="19" s="1"/>
  <c r="H87" i="19"/>
  <c r="H115" i="19" s="1"/>
  <c r="G87" i="19"/>
  <c r="G115" i="19" s="1"/>
  <c r="F87" i="19"/>
  <c r="D87" i="19"/>
  <c r="C87" i="19"/>
  <c r="B87" i="19"/>
  <c r="O87" i="20"/>
  <c r="N87" i="20"/>
  <c r="M87" i="20"/>
  <c r="L87" i="20"/>
  <c r="L115" i="20" s="1"/>
  <c r="R115" i="20" s="1"/>
  <c r="K87" i="20"/>
  <c r="K115" i="20" s="1"/>
  <c r="J87" i="20"/>
  <c r="J115" i="20" s="1"/>
  <c r="I87" i="20"/>
  <c r="I115" i="20" s="1"/>
  <c r="H87" i="20"/>
  <c r="G87" i="20"/>
  <c r="F87" i="20"/>
  <c r="D87" i="20"/>
  <c r="C87" i="20"/>
  <c r="B87" i="20"/>
  <c r="O87" i="21"/>
  <c r="N87" i="21"/>
  <c r="M87" i="21"/>
  <c r="L87" i="21"/>
  <c r="K87" i="21"/>
  <c r="J87" i="21"/>
  <c r="J115" i="21" s="1"/>
  <c r="I87" i="21"/>
  <c r="H87" i="21"/>
  <c r="G87" i="21"/>
  <c r="F87" i="21"/>
  <c r="D87" i="21"/>
  <c r="C87" i="21"/>
  <c r="C115" i="21" s="1"/>
  <c r="B87" i="21"/>
  <c r="O87" i="1"/>
  <c r="N87" i="1"/>
  <c r="N115" i="1" s="1"/>
  <c r="M87" i="1"/>
  <c r="L87" i="1"/>
  <c r="K87" i="1"/>
  <c r="J87" i="1"/>
  <c r="I87" i="1"/>
  <c r="H87" i="1"/>
  <c r="G87" i="1"/>
  <c r="G115" i="1" s="1"/>
  <c r="F87" i="1"/>
  <c r="D87" i="1"/>
  <c r="C87" i="1"/>
  <c r="C115" i="1" s="1"/>
  <c r="B87" i="1"/>
  <c r="B115" i="1" s="1"/>
  <c r="N115" i="2"/>
  <c r="M115" i="2"/>
  <c r="S115" i="2" s="1"/>
  <c r="J115" i="2"/>
  <c r="I115" i="2"/>
  <c r="H115" i="2"/>
  <c r="F115" i="2"/>
  <c r="D115" i="2"/>
  <c r="C115" i="2"/>
  <c r="B115" i="2"/>
  <c r="N114" i="2"/>
  <c r="U113" i="2"/>
  <c r="T113" i="2"/>
  <c r="S113" i="2"/>
  <c r="R113" i="2"/>
  <c r="S112" i="2"/>
  <c r="R112" i="2"/>
  <c r="E112" i="2"/>
  <c r="U112" i="2" s="1"/>
  <c r="U111" i="2"/>
  <c r="T111" i="2"/>
  <c r="S111" i="2"/>
  <c r="R111" i="2"/>
  <c r="E111" i="2"/>
  <c r="S110" i="2"/>
  <c r="R110" i="2"/>
  <c r="E110" i="2"/>
  <c r="T110" i="2" s="1"/>
  <c r="U109" i="2"/>
  <c r="S109" i="2"/>
  <c r="R109" i="2"/>
  <c r="E109" i="2"/>
  <c r="T109" i="2" s="1"/>
  <c r="S108" i="2"/>
  <c r="R108" i="2"/>
  <c r="E108" i="2"/>
  <c r="U108" i="2" s="1"/>
  <c r="S107" i="2"/>
  <c r="R107" i="2"/>
  <c r="E107" i="2"/>
  <c r="U107" i="2" s="1"/>
  <c r="S106" i="2"/>
  <c r="R106" i="2"/>
  <c r="E106" i="2"/>
  <c r="U106" i="2" s="1"/>
  <c r="S105" i="2"/>
  <c r="R105" i="2"/>
  <c r="E105" i="2"/>
  <c r="T105" i="2" s="1"/>
  <c r="S104" i="2"/>
  <c r="R104" i="2"/>
  <c r="E104" i="2"/>
  <c r="U104" i="2" s="1"/>
  <c r="S103" i="2"/>
  <c r="R103" i="2"/>
  <c r="E103" i="2"/>
  <c r="U103" i="2" s="1"/>
  <c r="S102" i="2"/>
  <c r="R102" i="2"/>
  <c r="E102" i="2"/>
  <c r="T102" i="2" s="1"/>
  <c r="S101" i="2"/>
  <c r="R101" i="2"/>
  <c r="E101" i="2"/>
  <c r="T101" i="2" s="1"/>
  <c r="T100" i="2"/>
  <c r="S100" i="2"/>
  <c r="R100" i="2"/>
  <c r="E100" i="2"/>
  <c r="U100" i="2" s="1"/>
  <c r="S99" i="2"/>
  <c r="R99" i="2"/>
  <c r="E99" i="2"/>
  <c r="U99" i="2" s="1"/>
  <c r="S98" i="2"/>
  <c r="R98" i="2"/>
  <c r="E98" i="2"/>
  <c r="U98" i="2" s="1"/>
  <c r="M97" i="2"/>
  <c r="S97" i="2" s="1"/>
  <c r="L97" i="2"/>
  <c r="L114" i="2" s="1"/>
  <c r="R114" i="2" s="1"/>
  <c r="K97" i="2"/>
  <c r="J97" i="2"/>
  <c r="J114" i="2" s="1"/>
  <c r="I97" i="2"/>
  <c r="I114" i="2" s="1"/>
  <c r="H97" i="2"/>
  <c r="G97" i="2"/>
  <c r="F97" i="2"/>
  <c r="F114" i="2" s="1"/>
  <c r="D97" i="2"/>
  <c r="D114" i="2" s="1"/>
  <c r="C97" i="2"/>
  <c r="C114" i="2" s="1"/>
  <c r="B97" i="2"/>
  <c r="B114" i="2" s="1"/>
  <c r="O115" i="3"/>
  <c r="N115" i="3"/>
  <c r="H115" i="3"/>
  <c r="G115" i="3"/>
  <c r="F115" i="3"/>
  <c r="D115" i="3"/>
  <c r="B115" i="3"/>
  <c r="O114" i="3"/>
  <c r="N114" i="3"/>
  <c r="U113" i="3"/>
  <c r="T113" i="3"/>
  <c r="S113" i="3"/>
  <c r="R113" i="3"/>
  <c r="S112" i="3"/>
  <c r="R112" i="3"/>
  <c r="E112" i="3"/>
  <c r="T112" i="3" s="1"/>
  <c r="S111" i="3"/>
  <c r="R111" i="3"/>
  <c r="E111" i="3"/>
  <c r="U111" i="3" s="1"/>
  <c r="U110" i="3"/>
  <c r="S110" i="3"/>
  <c r="R110" i="3"/>
  <c r="E110" i="3"/>
  <c r="T110" i="3" s="1"/>
  <c r="S109" i="3"/>
  <c r="R109" i="3"/>
  <c r="E109" i="3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T105" i="3" s="1"/>
  <c r="S104" i="3"/>
  <c r="R104" i="3"/>
  <c r="E104" i="3"/>
  <c r="U104" i="3" s="1"/>
  <c r="S103" i="3"/>
  <c r="R103" i="3"/>
  <c r="E103" i="3"/>
  <c r="U103" i="3" s="1"/>
  <c r="S102" i="3"/>
  <c r="R102" i="3"/>
  <c r="E102" i="3"/>
  <c r="U102" i="3" s="1"/>
  <c r="S101" i="3"/>
  <c r="R101" i="3"/>
  <c r="E101" i="3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M97" i="3"/>
  <c r="S97" i="3" s="1"/>
  <c r="L97" i="3"/>
  <c r="R97" i="3" s="1"/>
  <c r="K97" i="3"/>
  <c r="J97" i="3"/>
  <c r="J114" i="3" s="1"/>
  <c r="I97" i="3"/>
  <c r="H97" i="3"/>
  <c r="G97" i="3"/>
  <c r="G114" i="3" s="1"/>
  <c r="F97" i="3"/>
  <c r="F114" i="3" s="1"/>
  <c r="D97" i="3"/>
  <c r="D114" i="3" s="1"/>
  <c r="C97" i="3"/>
  <c r="B97" i="3"/>
  <c r="B114" i="3" s="1"/>
  <c r="N115" i="4"/>
  <c r="M115" i="4"/>
  <c r="S115" i="4" s="1"/>
  <c r="L115" i="4"/>
  <c r="R115" i="4" s="1"/>
  <c r="K115" i="4"/>
  <c r="J115" i="4"/>
  <c r="I115" i="4"/>
  <c r="H115" i="4"/>
  <c r="F115" i="4"/>
  <c r="D115" i="4"/>
  <c r="C115" i="4"/>
  <c r="B115" i="4"/>
  <c r="N114" i="4"/>
  <c r="U113" i="4"/>
  <c r="T113" i="4"/>
  <c r="S113" i="4"/>
  <c r="R113" i="4"/>
  <c r="S112" i="4"/>
  <c r="R112" i="4"/>
  <c r="E112" i="4"/>
  <c r="S111" i="4"/>
  <c r="R111" i="4"/>
  <c r="E111" i="4"/>
  <c r="T111" i="4" s="1"/>
  <c r="S110" i="4"/>
  <c r="R110" i="4"/>
  <c r="E110" i="4"/>
  <c r="U110" i="4" s="1"/>
  <c r="S109" i="4"/>
  <c r="R109" i="4"/>
  <c r="E109" i="4"/>
  <c r="U109" i="4" s="1"/>
  <c r="S108" i="4"/>
  <c r="R108" i="4"/>
  <c r="E108" i="4"/>
  <c r="T108" i="4" s="1"/>
  <c r="S107" i="4"/>
  <c r="R107" i="4"/>
  <c r="E107" i="4"/>
  <c r="U107" i="4" s="1"/>
  <c r="S106" i="4"/>
  <c r="R106" i="4"/>
  <c r="E106" i="4"/>
  <c r="U106" i="4" s="1"/>
  <c r="S105" i="4"/>
  <c r="R105" i="4"/>
  <c r="E105" i="4"/>
  <c r="U105" i="4" s="1"/>
  <c r="S104" i="4"/>
  <c r="R104" i="4"/>
  <c r="E104" i="4"/>
  <c r="S103" i="4"/>
  <c r="R103" i="4"/>
  <c r="E103" i="4"/>
  <c r="T103" i="4" s="1"/>
  <c r="S102" i="4"/>
  <c r="R102" i="4"/>
  <c r="E102" i="4"/>
  <c r="U102" i="4" s="1"/>
  <c r="S101" i="4"/>
  <c r="R101" i="4"/>
  <c r="E101" i="4"/>
  <c r="U101" i="4" s="1"/>
  <c r="S100" i="4"/>
  <c r="R100" i="4"/>
  <c r="E100" i="4"/>
  <c r="T100" i="4" s="1"/>
  <c r="U99" i="4"/>
  <c r="T99" i="4"/>
  <c r="S99" i="4"/>
  <c r="R99" i="4"/>
  <c r="E99" i="4"/>
  <c r="S98" i="4"/>
  <c r="R98" i="4"/>
  <c r="E98" i="4"/>
  <c r="U98" i="4" s="1"/>
  <c r="M97" i="4"/>
  <c r="M114" i="4" s="1"/>
  <c r="S114" i="4" s="1"/>
  <c r="L97" i="4"/>
  <c r="R97" i="4" s="1"/>
  <c r="K97" i="4"/>
  <c r="K114" i="4" s="1"/>
  <c r="J97" i="4"/>
  <c r="J114" i="4" s="1"/>
  <c r="I97" i="4"/>
  <c r="I114" i="4" s="1"/>
  <c r="H97" i="4"/>
  <c r="H114" i="4" s="1"/>
  <c r="G97" i="4"/>
  <c r="F97" i="4"/>
  <c r="F114" i="4" s="1"/>
  <c r="D97" i="4"/>
  <c r="D114" i="4" s="1"/>
  <c r="C97" i="4"/>
  <c r="B97" i="4"/>
  <c r="O115" i="5"/>
  <c r="N115" i="5"/>
  <c r="M115" i="5"/>
  <c r="S115" i="5" s="1"/>
  <c r="L115" i="5"/>
  <c r="R115" i="5" s="1"/>
  <c r="J115" i="5"/>
  <c r="I115" i="5"/>
  <c r="H115" i="5"/>
  <c r="G115" i="5"/>
  <c r="D115" i="5"/>
  <c r="O114" i="5"/>
  <c r="U113" i="5"/>
  <c r="T113" i="5"/>
  <c r="S113" i="5"/>
  <c r="R113" i="5"/>
  <c r="S112" i="5"/>
  <c r="R112" i="5"/>
  <c r="E112" i="5"/>
  <c r="U112" i="5" s="1"/>
  <c r="S111" i="5"/>
  <c r="R111" i="5"/>
  <c r="E111" i="5"/>
  <c r="T111" i="5" s="1"/>
  <c r="S110" i="5"/>
  <c r="R110" i="5"/>
  <c r="E110" i="5"/>
  <c r="T110" i="5" s="1"/>
  <c r="S109" i="5"/>
  <c r="R109" i="5"/>
  <c r="E109" i="5"/>
  <c r="U109" i="5" s="1"/>
  <c r="S108" i="5"/>
  <c r="R108" i="5"/>
  <c r="E108" i="5"/>
  <c r="T108" i="5" s="1"/>
  <c r="S107" i="5"/>
  <c r="R107" i="5"/>
  <c r="E107" i="5"/>
  <c r="S106" i="5"/>
  <c r="R106" i="5"/>
  <c r="E106" i="5"/>
  <c r="T106" i="5" s="1"/>
  <c r="S105" i="5"/>
  <c r="R105" i="5"/>
  <c r="E105" i="5"/>
  <c r="U105" i="5" s="1"/>
  <c r="S104" i="5"/>
  <c r="R104" i="5"/>
  <c r="E104" i="5"/>
  <c r="U104" i="5" s="1"/>
  <c r="S103" i="5"/>
  <c r="R103" i="5"/>
  <c r="E103" i="5"/>
  <c r="T103" i="5" s="1"/>
  <c r="S102" i="5"/>
  <c r="R102" i="5"/>
  <c r="E102" i="5"/>
  <c r="T102" i="5" s="1"/>
  <c r="S101" i="5"/>
  <c r="R101" i="5"/>
  <c r="E101" i="5"/>
  <c r="U101" i="5" s="1"/>
  <c r="S100" i="5"/>
  <c r="R100" i="5"/>
  <c r="E100" i="5"/>
  <c r="T100" i="5" s="1"/>
  <c r="S99" i="5"/>
  <c r="R99" i="5"/>
  <c r="E99" i="5"/>
  <c r="S98" i="5"/>
  <c r="R98" i="5"/>
  <c r="E98" i="5"/>
  <c r="T98" i="5" s="1"/>
  <c r="M97" i="5"/>
  <c r="L97" i="5"/>
  <c r="K97" i="5"/>
  <c r="J97" i="5"/>
  <c r="J114" i="5" s="1"/>
  <c r="I97" i="5"/>
  <c r="I114" i="5" s="1"/>
  <c r="H97" i="5"/>
  <c r="H114" i="5" s="1"/>
  <c r="G97" i="5"/>
  <c r="G114" i="5" s="1"/>
  <c r="F97" i="5"/>
  <c r="F114" i="5" s="1"/>
  <c r="D97" i="5"/>
  <c r="D114" i="5" s="1"/>
  <c r="C97" i="5"/>
  <c r="B97" i="5"/>
  <c r="L115" i="6"/>
  <c r="R115" i="6" s="1"/>
  <c r="K115" i="6"/>
  <c r="J115" i="6"/>
  <c r="I115" i="6"/>
  <c r="H115" i="6"/>
  <c r="F115" i="6"/>
  <c r="D115" i="6"/>
  <c r="C115" i="6"/>
  <c r="B115" i="6"/>
  <c r="U113" i="6"/>
  <c r="T113" i="6"/>
  <c r="S113" i="6"/>
  <c r="R113" i="6"/>
  <c r="S112" i="6"/>
  <c r="R112" i="6"/>
  <c r="E112" i="6"/>
  <c r="U112" i="6" s="1"/>
  <c r="S111" i="6"/>
  <c r="R111" i="6"/>
  <c r="E111" i="6"/>
  <c r="T111" i="6" s="1"/>
  <c r="S110" i="6"/>
  <c r="R110" i="6"/>
  <c r="E110" i="6"/>
  <c r="S109" i="6"/>
  <c r="R109" i="6"/>
  <c r="E109" i="6"/>
  <c r="T109" i="6" s="1"/>
  <c r="S108" i="6"/>
  <c r="R108" i="6"/>
  <c r="E108" i="6"/>
  <c r="U108" i="6" s="1"/>
  <c r="S107" i="6"/>
  <c r="R107" i="6"/>
  <c r="E107" i="6"/>
  <c r="U107" i="6" s="1"/>
  <c r="S106" i="6"/>
  <c r="R106" i="6"/>
  <c r="E106" i="6"/>
  <c r="T106" i="6" s="1"/>
  <c r="S105" i="6"/>
  <c r="R105" i="6"/>
  <c r="E105" i="6"/>
  <c r="U105" i="6" s="1"/>
  <c r="S104" i="6"/>
  <c r="R104" i="6"/>
  <c r="E104" i="6"/>
  <c r="U104" i="6" s="1"/>
  <c r="S103" i="6"/>
  <c r="R103" i="6"/>
  <c r="E103" i="6"/>
  <c r="U103" i="6" s="1"/>
  <c r="S102" i="6"/>
  <c r="R102" i="6"/>
  <c r="E102" i="6"/>
  <c r="S101" i="6"/>
  <c r="R101" i="6"/>
  <c r="E101" i="6"/>
  <c r="T101" i="6" s="1"/>
  <c r="S100" i="6"/>
  <c r="R100" i="6"/>
  <c r="E100" i="6"/>
  <c r="U100" i="6" s="1"/>
  <c r="S99" i="6"/>
  <c r="R99" i="6"/>
  <c r="E99" i="6"/>
  <c r="U99" i="6" s="1"/>
  <c r="S98" i="6"/>
  <c r="R98" i="6"/>
  <c r="E98" i="6"/>
  <c r="T98" i="6" s="1"/>
  <c r="M97" i="6"/>
  <c r="L97" i="6"/>
  <c r="L114" i="6" s="1"/>
  <c r="R114" i="6" s="1"/>
  <c r="K97" i="6"/>
  <c r="K114" i="6" s="1"/>
  <c r="J97" i="6"/>
  <c r="J114" i="6" s="1"/>
  <c r="I97" i="6"/>
  <c r="I114" i="6" s="1"/>
  <c r="H97" i="6"/>
  <c r="G97" i="6"/>
  <c r="F97" i="6"/>
  <c r="F114" i="6" s="1"/>
  <c r="D97" i="6"/>
  <c r="C97" i="6"/>
  <c r="C114" i="6" s="1"/>
  <c r="B97" i="6"/>
  <c r="B114" i="6" s="1"/>
  <c r="O115" i="7"/>
  <c r="N115" i="7"/>
  <c r="M115" i="7"/>
  <c r="S115" i="7" s="1"/>
  <c r="L115" i="7"/>
  <c r="R115" i="7" s="1"/>
  <c r="I115" i="7"/>
  <c r="H115" i="7"/>
  <c r="G115" i="7"/>
  <c r="F115" i="7"/>
  <c r="D115" i="7"/>
  <c r="B115" i="7"/>
  <c r="O114" i="7"/>
  <c r="N114" i="7"/>
  <c r="U113" i="7"/>
  <c r="T113" i="7"/>
  <c r="S113" i="7"/>
  <c r="R113" i="7"/>
  <c r="S112" i="7"/>
  <c r="R112" i="7"/>
  <c r="E112" i="7"/>
  <c r="T112" i="7" s="1"/>
  <c r="S111" i="7"/>
  <c r="R111" i="7"/>
  <c r="E111" i="7"/>
  <c r="U111" i="7" s="1"/>
  <c r="S110" i="7"/>
  <c r="R110" i="7"/>
  <c r="E110" i="7"/>
  <c r="U110" i="7" s="1"/>
  <c r="S109" i="7"/>
  <c r="R109" i="7"/>
  <c r="E109" i="7"/>
  <c r="T109" i="7" s="1"/>
  <c r="S108" i="7"/>
  <c r="R108" i="7"/>
  <c r="E108" i="7"/>
  <c r="U108" i="7" s="1"/>
  <c r="S107" i="7"/>
  <c r="R107" i="7"/>
  <c r="E107" i="7"/>
  <c r="U107" i="7" s="1"/>
  <c r="S106" i="7"/>
  <c r="R106" i="7"/>
  <c r="E106" i="7"/>
  <c r="U106" i="7" s="1"/>
  <c r="S105" i="7"/>
  <c r="R105" i="7"/>
  <c r="E105" i="7"/>
  <c r="S104" i="7"/>
  <c r="R104" i="7"/>
  <c r="E104" i="7"/>
  <c r="T104" i="7" s="1"/>
  <c r="U103" i="7"/>
  <c r="T103" i="7"/>
  <c r="S103" i="7"/>
  <c r="R103" i="7"/>
  <c r="E103" i="7"/>
  <c r="S102" i="7"/>
  <c r="R102" i="7"/>
  <c r="E102" i="7"/>
  <c r="U102" i="7" s="1"/>
  <c r="U101" i="7"/>
  <c r="S101" i="7"/>
  <c r="R101" i="7"/>
  <c r="E101" i="7"/>
  <c r="T101" i="7" s="1"/>
  <c r="S100" i="7"/>
  <c r="R100" i="7"/>
  <c r="E100" i="7"/>
  <c r="U100" i="7" s="1"/>
  <c r="S99" i="7"/>
  <c r="R99" i="7"/>
  <c r="E99" i="7"/>
  <c r="U99" i="7" s="1"/>
  <c r="S98" i="7"/>
  <c r="R98" i="7"/>
  <c r="E98" i="7"/>
  <c r="U98" i="7" s="1"/>
  <c r="M97" i="7"/>
  <c r="L97" i="7"/>
  <c r="L114" i="7" s="1"/>
  <c r="R114" i="7" s="1"/>
  <c r="K97" i="7"/>
  <c r="J97" i="7"/>
  <c r="J114" i="7" s="1"/>
  <c r="I97" i="7"/>
  <c r="I114" i="7" s="1"/>
  <c r="H97" i="7"/>
  <c r="H114" i="7" s="1"/>
  <c r="G97" i="7"/>
  <c r="F97" i="7"/>
  <c r="D97" i="7"/>
  <c r="D114" i="7" s="1"/>
  <c r="C97" i="7"/>
  <c r="B97" i="7"/>
  <c r="B114" i="7" s="1"/>
  <c r="N115" i="8"/>
  <c r="M115" i="8"/>
  <c r="S115" i="8" s="1"/>
  <c r="L115" i="8"/>
  <c r="R115" i="8" s="1"/>
  <c r="F115" i="8"/>
  <c r="D115" i="8"/>
  <c r="C115" i="8"/>
  <c r="B115" i="8"/>
  <c r="N114" i="8"/>
  <c r="U113" i="8"/>
  <c r="T113" i="8"/>
  <c r="S113" i="8"/>
  <c r="R113" i="8"/>
  <c r="S112" i="8"/>
  <c r="R112" i="8"/>
  <c r="E112" i="8"/>
  <c r="T112" i="8" s="1"/>
  <c r="U111" i="8"/>
  <c r="T111" i="8"/>
  <c r="S111" i="8"/>
  <c r="R111" i="8"/>
  <c r="E111" i="8"/>
  <c r="S110" i="8"/>
  <c r="R110" i="8"/>
  <c r="E110" i="8"/>
  <c r="U110" i="8" s="1"/>
  <c r="S109" i="8"/>
  <c r="R109" i="8"/>
  <c r="E109" i="8"/>
  <c r="U109" i="8" s="1"/>
  <c r="S108" i="8"/>
  <c r="R108" i="8"/>
  <c r="E108" i="8"/>
  <c r="S107" i="8"/>
  <c r="R107" i="8"/>
  <c r="E107" i="8"/>
  <c r="T107" i="8" s="1"/>
  <c r="S106" i="8"/>
  <c r="R106" i="8"/>
  <c r="E106" i="8"/>
  <c r="U106" i="8" s="1"/>
  <c r="S105" i="8"/>
  <c r="R105" i="8"/>
  <c r="E105" i="8"/>
  <c r="U105" i="8" s="1"/>
  <c r="S104" i="8"/>
  <c r="R104" i="8"/>
  <c r="E104" i="8"/>
  <c r="T104" i="8" s="1"/>
  <c r="S103" i="8"/>
  <c r="R103" i="8"/>
  <c r="E103" i="8"/>
  <c r="U103" i="8" s="1"/>
  <c r="S102" i="8"/>
  <c r="R102" i="8"/>
  <c r="E102" i="8"/>
  <c r="S101" i="8"/>
  <c r="R101" i="8"/>
  <c r="E101" i="8"/>
  <c r="U101" i="8" s="1"/>
  <c r="S100" i="8"/>
  <c r="R100" i="8"/>
  <c r="E100" i="8"/>
  <c r="S99" i="8"/>
  <c r="R99" i="8"/>
  <c r="E99" i="8"/>
  <c r="T99" i="8" s="1"/>
  <c r="S98" i="8"/>
  <c r="R98" i="8"/>
  <c r="E98" i="8"/>
  <c r="T98" i="8" s="1"/>
  <c r="M97" i="8"/>
  <c r="S97" i="8" s="1"/>
  <c r="L97" i="8"/>
  <c r="L114" i="8" s="1"/>
  <c r="R114" i="8" s="1"/>
  <c r="K97" i="8"/>
  <c r="K114" i="8" s="1"/>
  <c r="J97" i="8"/>
  <c r="J114" i="8" s="1"/>
  <c r="I97" i="8"/>
  <c r="H97" i="8"/>
  <c r="G97" i="8"/>
  <c r="F97" i="8"/>
  <c r="F114" i="8" s="1"/>
  <c r="D97" i="8"/>
  <c r="D114" i="8" s="1"/>
  <c r="C97" i="8"/>
  <c r="C114" i="8" s="1"/>
  <c r="B97" i="8"/>
  <c r="B114" i="8" s="1"/>
  <c r="O115" i="9"/>
  <c r="N115" i="9"/>
  <c r="M115" i="9"/>
  <c r="S115" i="9" s="1"/>
  <c r="L115" i="9"/>
  <c r="R115" i="9" s="1"/>
  <c r="J115" i="9"/>
  <c r="G115" i="9"/>
  <c r="F115" i="9"/>
  <c r="D115" i="9"/>
  <c r="B115" i="9"/>
  <c r="O114" i="9"/>
  <c r="N114" i="9"/>
  <c r="U113" i="9"/>
  <c r="T113" i="9"/>
  <c r="S113" i="9"/>
  <c r="R113" i="9"/>
  <c r="S112" i="9"/>
  <c r="R112" i="9"/>
  <c r="E112" i="9"/>
  <c r="U112" i="9" s="1"/>
  <c r="S111" i="9"/>
  <c r="R111" i="9"/>
  <c r="E111" i="9"/>
  <c r="S110" i="9"/>
  <c r="R110" i="9"/>
  <c r="E110" i="9"/>
  <c r="T110" i="9" s="1"/>
  <c r="S109" i="9"/>
  <c r="R109" i="9"/>
  <c r="E109" i="9"/>
  <c r="U109" i="9" s="1"/>
  <c r="S108" i="9"/>
  <c r="R108" i="9"/>
  <c r="E108" i="9"/>
  <c r="U108" i="9" s="1"/>
  <c r="S107" i="9"/>
  <c r="R107" i="9"/>
  <c r="E107" i="9"/>
  <c r="T107" i="9" s="1"/>
  <c r="S106" i="9"/>
  <c r="R106" i="9"/>
  <c r="E106" i="9"/>
  <c r="U106" i="9" s="1"/>
  <c r="S105" i="9"/>
  <c r="R105" i="9"/>
  <c r="E105" i="9"/>
  <c r="S104" i="9"/>
  <c r="R104" i="9"/>
  <c r="E104" i="9"/>
  <c r="U104" i="9" s="1"/>
  <c r="S103" i="9"/>
  <c r="R103" i="9"/>
  <c r="E103" i="9"/>
  <c r="S102" i="9"/>
  <c r="R102" i="9"/>
  <c r="E102" i="9"/>
  <c r="T102" i="9" s="1"/>
  <c r="S101" i="9"/>
  <c r="R101" i="9"/>
  <c r="E101" i="9"/>
  <c r="U101" i="9" s="1"/>
  <c r="S100" i="9"/>
  <c r="R100" i="9"/>
  <c r="E100" i="9"/>
  <c r="U100" i="9" s="1"/>
  <c r="S99" i="9"/>
  <c r="R99" i="9"/>
  <c r="E99" i="9"/>
  <c r="T99" i="9" s="1"/>
  <c r="U98" i="9"/>
  <c r="S98" i="9"/>
  <c r="R98" i="9"/>
  <c r="E98" i="9"/>
  <c r="T98" i="9" s="1"/>
  <c r="M97" i="9"/>
  <c r="L97" i="9"/>
  <c r="R97" i="9" s="1"/>
  <c r="K97" i="9"/>
  <c r="J97" i="9"/>
  <c r="J114" i="9" s="1"/>
  <c r="I97" i="9"/>
  <c r="I114" i="9" s="1"/>
  <c r="H97" i="9"/>
  <c r="H114" i="9" s="1"/>
  <c r="G97" i="9"/>
  <c r="G114" i="9" s="1"/>
  <c r="F97" i="9"/>
  <c r="F114" i="9" s="1"/>
  <c r="D97" i="9"/>
  <c r="D114" i="9" s="1"/>
  <c r="C97" i="9"/>
  <c r="B97" i="9"/>
  <c r="N115" i="10"/>
  <c r="M115" i="10"/>
  <c r="S115" i="10" s="1"/>
  <c r="K115" i="10"/>
  <c r="J115" i="10"/>
  <c r="I115" i="10"/>
  <c r="H115" i="10"/>
  <c r="G115" i="10"/>
  <c r="F115" i="10"/>
  <c r="C115" i="10"/>
  <c r="B115" i="10"/>
  <c r="N114" i="10"/>
  <c r="U113" i="10"/>
  <c r="T113" i="10"/>
  <c r="S113" i="10"/>
  <c r="R113" i="10"/>
  <c r="S112" i="10"/>
  <c r="R112" i="10"/>
  <c r="E112" i="10"/>
  <c r="U112" i="10" s="1"/>
  <c r="S111" i="10"/>
  <c r="R111" i="10"/>
  <c r="E111" i="10"/>
  <c r="U111" i="10" s="1"/>
  <c r="U110" i="10"/>
  <c r="S110" i="10"/>
  <c r="R110" i="10"/>
  <c r="E110" i="10"/>
  <c r="T110" i="10" s="1"/>
  <c r="S109" i="10"/>
  <c r="R109" i="10"/>
  <c r="E109" i="10"/>
  <c r="U109" i="10" s="1"/>
  <c r="S108" i="10"/>
  <c r="R108" i="10"/>
  <c r="E108" i="10"/>
  <c r="S107" i="10"/>
  <c r="R107" i="10"/>
  <c r="E107" i="10"/>
  <c r="U107" i="10" s="1"/>
  <c r="S106" i="10"/>
  <c r="R106" i="10"/>
  <c r="E106" i="10"/>
  <c r="S105" i="10"/>
  <c r="R105" i="10"/>
  <c r="E105" i="10"/>
  <c r="T105" i="10" s="1"/>
  <c r="S104" i="10"/>
  <c r="R104" i="10"/>
  <c r="E104" i="10"/>
  <c r="U104" i="10" s="1"/>
  <c r="S103" i="10"/>
  <c r="R103" i="10"/>
  <c r="E103" i="10"/>
  <c r="U103" i="10" s="1"/>
  <c r="S102" i="10"/>
  <c r="R102" i="10"/>
  <c r="E102" i="10"/>
  <c r="T102" i="10" s="1"/>
  <c r="S101" i="10"/>
  <c r="R101" i="10"/>
  <c r="E101" i="10"/>
  <c r="U101" i="10" s="1"/>
  <c r="S100" i="10"/>
  <c r="R100" i="10"/>
  <c r="E100" i="10"/>
  <c r="S99" i="10"/>
  <c r="R99" i="10"/>
  <c r="E99" i="10"/>
  <c r="U99" i="10" s="1"/>
  <c r="S98" i="10"/>
  <c r="R98" i="10"/>
  <c r="E98" i="10"/>
  <c r="M97" i="10"/>
  <c r="S97" i="10" s="1"/>
  <c r="L97" i="10"/>
  <c r="K97" i="10"/>
  <c r="K114" i="10" s="1"/>
  <c r="J97" i="10"/>
  <c r="J114" i="10" s="1"/>
  <c r="I97" i="10"/>
  <c r="I114" i="10" s="1"/>
  <c r="H97" i="10"/>
  <c r="H114" i="10" s="1"/>
  <c r="G97" i="10"/>
  <c r="F97" i="10"/>
  <c r="F114" i="10" s="1"/>
  <c r="D97" i="10"/>
  <c r="C97" i="10"/>
  <c r="C114" i="10" s="1"/>
  <c r="B97" i="10"/>
  <c r="B114" i="10" s="1"/>
  <c r="O115" i="11"/>
  <c r="M115" i="11"/>
  <c r="S115" i="11" s="1"/>
  <c r="L115" i="11"/>
  <c r="R115" i="11" s="1"/>
  <c r="J115" i="11"/>
  <c r="I115" i="11"/>
  <c r="H115" i="11"/>
  <c r="O114" i="11"/>
  <c r="N114" i="11"/>
  <c r="U113" i="11"/>
  <c r="T113" i="11"/>
  <c r="S113" i="11"/>
  <c r="R113" i="11"/>
  <c r="S112" i="11"/>
  <c r="R112" i="11"/>
  <c r="E112" i="11"/>
  <c r="U112" i="11" s="1"/>
  <c r="S111" i="11"/>
  <c r="R111" i="11"/>
  <c r="E111" i="11"/>
  <c r="S110" i="11"/>
  <c r="R110" i="11"/>
  <c r="E110" i="11"/>
  <c r="U110" i="11" s="1"/>
  <c r="S109" i="11"/>
  <c r="R109" i="11"/>
  <c r="E109" i="11"/>
  <c r="T109" i="11" s="1"/>
  <c r="S108" i="11"/>
  <c r="R108" i="11"/>
  <c r="E108" i="11"/>
  <c r="T108" i="11" s="1"/>
  <c r="S107" i="11"/>
  <c r="R107" i="11"/>
  <c r="E107" i="11"/>
  <c r="U107" i="11" s="1"/>
  <c r="S106" i="11"/>
  <c r="R106" i="11"/>
  <c r="E106" i="11"/>
  <c r="U106" i="11" s="1"/>
  <c r="S105" i="11"/>
  <c r="R105" i="11"/>
  <c r="E105" i="11"/>
  <c r="T105" i="11" s="1"/>
  <c r="S104" i="11"/>
  <c r="R104" i="11"/>
  <c r="E104" i="11"/>
  <c r="U104" i="11" s="1"/>
  <c r="S103" i="11"/>
  <c r="R103" i="11"/>
  <c r="E103" i="11"/>
  <c r="S102" i="11"/>
  <c r="R102" i="11"/>
  <c r="E102" i="11"/>
  <c r="U102" i="11" s="1"/>
  <c r="S101" i="11"/>
  <c r="R101" i="11"/>
  <c r="E101" i="11"/>
  <c r="T101" i="11" s="1"/>
  <c r="S100" i="11"/>
  <c r="R100" i="11"/>
  <c r="E100" i="11"/>
  <c r="T100" i="11" s="1"/>
  <c r="U99" i="11"/>
  <c r="T99" i="11"/>
  <c r="S99" i="11"/>
  <c r="R99" i="11"/>
  <c r="E99" i="11"/>
  <c r="S98" i="11"/>
  <c r="R98" i="11"/>
  <c r="E98" i="11"/>
  <c r="U98" i="11" s="1"/>
  <c r="M97" i="11"/>
  <c r="L97" i="11"/>
  <c r="R97" i="11" s="1"/>
  <c r="K97" i="11"/>
  <c r="J97" i="11"/>
  <c r="J114" i="11" s="1"/>
  <c r="I97" i="11"/>
  <c r="I114" i="11" s="1"/>
  <c r="H97" i="11"/>
  <c r="H114" i="11" s="1"/>
  <c r="G97" i="11"/>
  <c r="G114" i="11" s="1"/>
  <c r="F97" i="11"/>
  <c r="D97" i="11"/>
  <c r="C97" i="11"/>
  <c r="B97" i="11"/>
  <c r="N115" i="12"/>
  <c r="M115" i="12"/>
  <c r="S115" i="12" s="1"/>
  <c r="L115" i="12"/>
  <c r="R115" i="12" s="1"/>
  <c r="K115" i="12"/>
  <c r="J115" i="12"/>
  <c r="I115" i="12"/>
  <c r="H115" i="12"/>
  <c r="O114" i="12"/>
  <c r="N114" i="12"/>
  <c r="U113" i="12"/>
  <c r="T113" i="12"/>
  <c r="S113" i="12"/>
  <c r="R113" i="12"/>
  <c r="S112" i="12"/>
  <c r="R112" i="12"/>
  <c r="E112" i="12"/>
  <c r="T112" i="12" s="1"/>
  <c r="S111" i="12"/>
  <c r="R111" i="12"/>
  <c r="E111" i="12"/>
  <c r="T111" i="12" s="1"/>
  <c r="S110" i="12"/>
  <c r="R110" i="12"/>
  <c r="E110" i="12"/>
  <c r="U110" i="12" s="1"/>
  <c r="T109" i="12"/>
  <c r="S109" i="12"/>
  <c r="R109" i="12"/>
  <c r="E109" i="12"/>
  <c r="U109" i="12" s="1"/>
  <c r="S108" i="12"/>
  <c r="R108" i="12"/>
  <c r="E108" i="12"/>
  <c r="T108" i="12" s="1"/>
  <c r="S107" i="12"/>
  <c r="R107" i="12"/>
  <c r="E107" i="12"/>
  <c r="T107" i="12" s="1"/>
  <c r="S106" i="12"/>
  <c r="R106" i="12"/>
  <c r="E106" i="12"/>
  <c r="S105" i="12"/>
  <c r="R105" i="12"/>
  <c r="E105" i="12"/>
  <c r="S104" i="12"/>
  <c r="R104" i="12"/>
  <c r="E104" i="12"/>
  <c r="T104" i="12" s="1"/>
  <c r="S103" i="12"/>
  <c r="R103" i="12"/>
  <c r="E103" i="12"/>
  <c r="T103" i="12" s="1"/>
  <c r="S102" i="12"/>
  <c r="R102" i="12"/>
  <c r="E102" i="12"/>
  <c r="U102" i="12" s="1"/>
  <c r="S101" i="12"/>
  <c r="R101" i="12"/>
  <c r="E101" i="12"/>
  <c r="U101" i="12" s="1"/>
  <c r="S100" i="12"/>
  <c r="R100" i="12"/>
  <c r="E100" i="12"/>
  <c r="T100" i="12" s="1"/>
  <c r="S99" i="12"/>
  <c r="R99" i="12"/>
  <c r="E99" i="12"/>
  <c r="U99" i="12" s="1"/>
  <c r="S98" i="12"/>
  <c r="R98" i="12"/>
  <c r="E98" i="12"/>
  <c r="M97" i="12"/>
  <c r="S97" i="12" s="1"/>
  <c r="L97" i="12"/>
  <c r="K97" i="12"/>
  <c r="K114" i="12" s="1"/>
  <c r="J97" i="12"/>
  <c r="J114" i="12" s="1"/>
  <c r="I97" i="12"/>
  <c r="I114" i="12" s="1"/>
  <c r="H97" i="12"/>
  <c r="H114" i="12" s="1"/>
  <c r="G97" i="12"/>
  <c r="F97" i="12"/>
  <c r="D97" i="12"/>
  <c r="C97" i="12"/>
  <c r="B97" i="12"/>
  <c r="B114" i="12" s="1"/>
  <c r="O115" i="13"/>
  <c r="N115" i="13"/>
  <c r="M115" i="13"/>
  <c r="S115" i="13" s="1"/>
  <c r="L115" i="13"/>
  <c r="R115" i="13" s="1"/>
  <c r="J115" i="13"/>
  <c r="I115" i="13"/>
  <c r="F115" i="13"/>
  <c r="D115" i="13"/>
  <c r="B115" i="13"/>
  <c r="O114" i="13"/>
  <c r="N114" i="13"/>
  <c r="U113" i="13"/>
  <c r="T113" i="13"/>
  <c r="S113" i="13"/>
  <c r="R113" i="13"/>
  <c r="S112" i="13"/>
  <c r="R112" i="13"/>
  <c r="E112" i="13"/>
  <c r="U112" i="13" s="1"/>
  <c r="S111" i="13"/>
  <c r="R111" i="13"/>
  <c r="E111" i="13"/>
  <c r="T111" i="13" s="1"/>
  <c r="S110" i="13"/>
  <c r="R110" i="13"/>
  <c r="E110" i="13"/>
  <c r="S109" i="13"/>
  <c r="R109" i="13"/>
  <c r="E109" i="13"/>
  <c r="T109" i="13" s="1"/>
  <c r="S108" i="13"/>
  <c r="R108" i="13"/>
  <c r="E108" i="13"/>
  <c r="S107" i="13"/>
  <c r="R107" i="13"/>
  <c r="E107" i="13"/>
  <c r="U107" i="13" s="1"/>
  <c r="S106" i="13"/>
  <c r="R106" i="13"/>
  <c r="E106" i="13"/>
  <c r="U106" i="13" s="1"/>
  <c r="S105" i="13"/>
  <c r="R105" i="13"/>
  <c r="E105" i="13"/>
  <c r="U105" i="13" s="1"/>
  <c r="S104" i="13"/>
  <c r="R104" i="13"/>
  <c r="E104" i="13"/>
  <c r="U104" i="13" s="1"/>
  <c r="S103" i="13"/>
  <c r="R103" i="13"/>
  <c r="E103" i="13"/>
  <c r="T103" i="13" s="1"/>
  <c r="S102" i="13"/>
  <c r="R102" i="13"/>
  <c r="E102" i="13"/>
  <c r="S101" i="13"/>
  <c r="R101" i="13"/>
  <c r="E101" i="13"/>
  <c r="S100" i="13"/>
  <c r="R100" i="13"/>
  <c r="E100" i="13"/>
  <c r="U99" i="13"/>
  <c r="S99" i="13"/>
  <c r="R99" i="13"/>
  <c r="E99" i="13"/>
  <c r="T99" i="13" s="1"/>
  <c r="S98" i="13"/>
  <c r="R98" i="13"/>
  <c r="E98" i="13"/>
  <c r="U98" i="13" s="1"/>
  <c r="M97" i="13"/>
  <c r="M114" i="13" s="1"/>
  <c r="S114" i="13" s="1"/>
  <c r="L97" i="13"/>
  <c r="R97" i="13" s="1"/>
  <c r="K97" i="13"/>
  <c r="J97" i="13"/>
  <c r="J114" i="13" s="1"/>
  <c r="I97" i="13"/>
  <c r="I114" i="13" s="1"/>
  <c r="H97" i="13"/>
  <c r="H114" i="13" s="1"/>
  <c r="G97" i="13"/>
  <c r="F97" i="13"/>
  <c r="D97" i="13"/>
  <c r="D114" i="13" s="1"/>
  <c r="C97" i="13"/>
  <c r="C114" i="13" s="1"/>
  <c r="B97" i="13"/>
  <c r="B114" i="13" s="1"/>
  <c r="N115" i="14"/>
  <c r="M115" i="14"/>
  <c r="S115" i="14" s="1"/>
  <c r="L115" i="14"/>
  <c r="R115" i="14" s="1"/>
  <c r="K115" i="14"/>
  <c r="J115" i="14"/>
  <c r="I115" i="14"/>
  <c r="F115" i="14"/>
  <c r="D115" i="14"/>
  <c r="C115" i="14"/>
  <c r="B115" i="14"/>
  <c r="N114" i="14"/>
  <c r="U113" i="14"/>
  <c r="T113" i="14"/>
  <c r="S113" i="14"/>
  <c r="R113" i="14"/>
  <c r="S112" i="14"/>
  <c r="R112" i="14"/>
  <c r="E112" i="14"/>
  <c r="U112" i="14" s="1"/>
  <c r="S111" i="14"/>
  <c r="R111" i="14"/>
  <c r="E111" i="14"/>
  <c r="T111" i="14" s="1"/>
  <c r="S110" i="14"/>
  <c r="R110" i="14"/>
  <c r="E110" i="14"/>
  <c r="U110" i="14" s="1"/>
  <c r="S109" i="14"/>
  <c r="R109" i="14"/>
  <c r="E109" i="14"/>
  <c r="U109" i="14" s="1"/>
  <c r="S108" i="14"/>
  <c r="R108" i="14"/>
  <c r="E108" i="14"/>
  <c r="S107" i="14"/>
  <c r="R107" i="14"/>
  <c r="E107" i="14"/>
  <c r="U107" i="14" s="1"/>
  <c r="S106" i="14"/>
  <c r="R106" i="14"/>
  <c r="E106" i="14"/>
  <c r="S105" i="14"/>
  <c r="R105" i="14"/>
  <c r="E105" i="14"/>
  <c r="U105" i="14" s="1"/>
  <c r="S104" i="14"/>
  <c r="R104" i="14"/>
  <c r="E104" i="14"/>
  <c r="U104" i="14" s="1"/>
  <c r="S103" i="14"/>
  <c r="R103" i="14"/>
  <c r="E103" i="14"/>
  <c r="U103" i="14" s="1"/>
  <c r="S102" i="14"/>
  <c r="R102" i="14"/>
  <c r="E102" i="14"/>
  <c r="U102" i="14" s="1"/>
  <c r="S101" i="14"/>
  <c r="R101" i="14"/>
  <c r="E101" i="14"/>
  <c r="S100" i="14"/>
  <c r="R100" i="14"/>
  <c r="E100" i="14"/>
  <c r="S99" i="14"/>
  <c r="R99" i="14"/>
  <c r="E99" i="14"/>
  <c r="U99" i="14" s="1"/>
  <c r="S98" i="14"/>
  <c r="R98" i="14"/>
  <c r="E98" i="14"/>
  <c r="T98" i="14" s="1"/>
  <c r="M97" i="14"/>
  <c r="L97" i="14"/>
  <c r="L114" i="14" s="1"/>
  <c r="R114" i="14" s="1"/>
  <c r="K97" i="14"/>
  <c r="K114" i="14" s="1"/>
  <c r="J97" i="14"/>
  <c r="J114" i="14" s="1"/>
  <c r="I97" i="14"/>
  <c r="I114" i="14" s="1"/>
  <c r="H97" i="14"/>
  <c r="H114" i="14" s="1"/>
  <c r="G97" i="14"/>
  <c r="G114" i="14" s="1"/>
  <c r="F97" i="14"/>
  <c r="F114" i="14" s="1"/>
  <c r="D97" i="14"/>
  <c r="D114" i="14" s="1"/>
  <c r="C97" i="14"/>
  <c r="C114" i="14" s="1"/>
  <c r="B97" i="14"/>
  <c r="B114" i="14" s="1"/>
  <c r="L115" i="15"/>
  <c r="R115" i="15" s="1"/>
  <c r="I115" i="15"/>
  <c r="H115" i="15"/>
  <c r="G115" i="15"/>
  <c r="F115" i="15"/>
  <c r="D115" i="15"/>
  <c r="B115" i="15"/>
  <c r="C114" i="15"/>
  <c r="B114" i="15"/>
  <c r="U113" i="15"/>
  <c r="T113" i="15"/>
  <c r="S113" i="15"/>
  <c r="R113" i="15"/>
  <c r="S112" i="15"/>
  <c r="R112" i="15"/>
  <c r="E112" i="15"/>
  <c r="T112" i="15" s="1"/>
  <c r="S111" i="15"/>
  <c r="R111" i="15"/>
  <c r="E111" i="15"/>
  <c r="S110" i="15"/>
  <c r="R110" i="15"/>
  <c r="E110" i="15"/>
  <c r="U110" i="15" s="1"/>
  <c r="S109" i="15"/>
  <c r="R109" i="15"/>
  <c r="E109" i="15"/>
  <c r="S108" i="15"/>
  <c r="R108" i="15"/>
  <c r="E108" i="15"/>
  <c r="U108" i="15" s="1"/>
  <c r="S107" i="15"/>
  <c r="R107" i="15"/>
  <c r="E107" i="15"/>
  <c r="U107" i="15" s="1"/>
  <c r="U106" i="15"/>
  <c r="T106" i="15"/>
  <c r="S106" i="15"/>
  <c r="R106" i="15"/>
  <c r="E106" i="15"/>
  <c r="S105" i="15"/>
  <c r="R105" i="15"/>
  <c r="E105" i="15"/>
  <c r="U105" i="15" s="1"/>
  <c r="S104" i="15"/>
  <c r="R104" i="15"/>
  <c r="E104" i="15"/>
  <c r="T104" i="15" s="1"/>
  <c r="S103" i="15"/>
  <c r="R103" i="15"/>
  <c r="E103" i="15"/>
  <c r="U103" i="15" s="1"/>
  <c r="S102" i="15"/>
  <c r="R102" i="15"/>
  <c r="E102" i="15"/>
  <c r="U102" i="15" s="1"/>
  <c r="S101" i="15"/>
  <c r="R101" i="15"/>
  <c r="E101" i="15"/>
  <c r="S100" i="15"/>
  <c r="R100" i="15"/>
  <c r="E100" i="15"/>
  <c r="U100" i="15" s="1"/>
  <c r="S99" i="15"/>
  <c r="R99" i="15"/>
  <c r="E99" i="15"/>
  <c r="U99" i="15" s="1"/>
  <c r="S98" i="15"/>
  <c r="R98" i="15"/>
  <c r="E98" i="15"/>
  <c r="M97" i="15"/>
  <c r="S97" i="15" s="1"/>
  <c r="L97" i="15"/>
  <c r="L114" i="15" s="1"/>
  <c r="R114" i="15" s="1"/>
  <c r="K97" i="15"/>
  <c r="J97" i="15"/>
  <c r="J114" i="15" s="1"/>
  <c r="I97" i="15"/>
  <c r="I114" i="15" s="1"/>
  <c r="H97" i="15"/>
  <c r="H114" i="15" s="1"/>
  <c r="G97" i="15"/>
  <c r="G114" i="15" s="1"/>
  <c r="F97" i="15"/>
  <c r="F114" i="15" s="1"/>
  <c r="D97" i="15"/>
  <c r="D114" i="15" s="1"/>
  <c r="C97" i="15"/>
  <c r="B97" i="15"/>
  <c r="O115" i="16"/>
  <c r="N115" i="16"/>
  <c r="M115" i="16"/>
  <c r="S115" i="16" s="1"/>
  <c r="L115" i="16"/>
  <c r="R115" i="16" s="1"/>
  <c r="K115" i="16"/>
  <c r="J115" i="16"/>
  <c r="I115" i="16"/>
  <c r="H115" i="16"/>
  <c r="G115" i="16"/>
  <c r="B115" i="16"/>
  <c r="O114" i="16"/>
  <c r="U113" i="16"/>
  <c r="T113" i="16"/>
  <c r="S113" i="16"/>
  <c r="R113" i="16"/>
  <c r="S112" i="16"/>
  <c r="R112" i="16"/>
  <c r="E112" i="16"/>
  <c r="T112" i="16" s="1"/>
  <c r="S111" i="16"/>
  <c r="R111" i="16"/>
  <c r="E111" i="16"/>
  <c r="U111" i="16" s="1"/>
  <c r="S110" i="16"/>
  <c r="R110" i="16"/>
  <c r="E110" i="16"/>
  <c r="U110" i="16" s="1"/>
  <c r="S109" i="16"/>
  <c r="R109" i="16"/>
  <c r="E109" i="16"/>
  <c r="U109" i="16" s="1"/>
  <c r="S108" i="16"/>
  <c r="R108" i="16"/>
  <c r="E108" i="16"/>
  <c r="U108" i="16" s="1"/>
  <c r="S107" i="16"/>
  <c r="R107" i="16"/>
  <c r="E107" i="16"/>
  <c r="U106" i="16"/>
  <c r="T106" i="16"/>
  <c r="S106" i="16"/>
  <c r="R106" i="16"/>
  <c r="E106" i="16"/>
  <c r="S105" i="16"/>
  <c r="R105" i="16"/>
  <c r="E105" i="16"/>
  <c r="U105" i="16" s="1"/>
  <c r="U104" i="16"/>
  <c r="S104" i="16"/>
  <c r="R104" i="16"/>
  <c r="E104" i="16"/>
  <c r="T104" i="16" s="1"/>
  <c r="S103" i="16"/>
  <c r="R103" i="16"/>
  <c r="E103" i="16"/>
  <c r="U103" i="16" s="1"/>
  <c r="S102" i="16"/>
  <c r="R102" i="16"/>
  <c r="E102" i="16"/>
  <c r="U102" i="16" s="1"/>
  <c r="S101" i="16"/>
  <c r="R101" i="16"/>
  <c r="E101" i="16"/>
  <c r="T101" i="16" s="1"/>
  <c r="S100" i="16"/>
  <c r="R100" i="16"/>
  <c r="E100" i="16"/>
  <c r="U100" i="16" s="1"/>
  <c r="S99" i="16"/>
  <c r="R99" i="16"/>
  <c r="E99" i="16"/>
  <c r="T99" i="16" s="1"/>
  <c r="S98" i="16"/>
  <c r="R98" i="16"/>
  <c r="E98" i="16"/>
  <c r="U98" i="16" s="1"/>
  <c r="M97" i="16"/>
  <c r="S97" i="16" s="1"/>
  <c r="L97" i="16"/>
  <c r="R97" i="16" s="1"/>
  <c r="K97" i="16"/>
  <c r="K114" i="16" s="1"/>
  <c r="J97" i="16"/>
  <c r="J114" i="16" s="1"/>
  <c r="I97" i="16"/>
  <c r="I114" i="16" s="1"/>
  <c r="H97" i="16"/>
  <c r="H114" i="16" s="1"/>
  <c r="G97" i="16"/>
  <c r="G114" i="16" s="1"/>
  <c r="F97" i="16"/>
  <c r="D97" i="16"/>
  <c r="C97" i="16"/>
  <c r="B97" i="16"/>
  <c r="N115" i="17"/>
  <c r="M115" i="17"/>
  <c r="S115" i="17" s="1"/>
  <c r="L115" i="17"/>
  <c r="R115" i="17" s="1"/>
  <c r="K115" i="17"/>
  <c r="J115" i="17"/>
  <c r="I115" i="17"/>
  <c r="G115" i="17"/>
  <c r="F115" i="17"/>
  <c r="D115" i="17"/>
  <c r="C115" i="17"/>
  <c r="B115" i="17"/>
  <c r="N114" i="17"/>
  <c r="U113" i="17"/>
  <c r="T113" i="17"/>
  <c r="S113" i="17"/>
  <c r="R113" i="17"/>
  <c r="S112" i="17"/>
  <c r="R112" i="17"/>
  <c r="E112" i="17"/>
  <c r="T112" i="17" s="1"/>
  <c r="S111" i="17"/>
  <c r="R111" i="17"/>
  <c r="E111" i="17"/>
  <c r="U111" i="17" s="1"/>
  <c r="U110" i="17"/>
  <c r="S110" i="17"/>
  <c r="R110" i="17"/>
  <c r="E110" i="17"/>
  <c r="T110" i="17" s="1"/>
  <c r="S109" i="17"/>
  <c r="R109" i="17"/>
  <c r="E109" i="17"/>
  <c r="U109" i="17" s="1"/>
  <c r="S108" i="17"/>
  <c r="R108" i="17"/>
  <c r="E108" i="17"/>
  <c r="U108" i="17" s="1"/>
  <c r="S107" i="17"/>
  <c r="R107" i="17"/>
  <c r="E107" i="17"/>
  <c r="T107" i="17" s="1"/>
  <c r="S106" i="17"/>
  <c r="R106" i="17"/>
  <c r="E106" i="17"/>
  <c r="U106" i="17" s="1"/>
  <c r="S105" i="17"/>
  <c r="R105" i="17"/>
  <c r="E105" i="17"/>
  <c r="U105" i="17" s="1"/>
  <c r="S104" i="17"/>
  <c r="R104" i="17"/>
  <c r="E104" i="17"/>
  <c r="U104" i="17" s="1"/>
  <c r="S103" i="17"/>
  <c r="R103" i="17"/>
  <c r="E103" i="17"/>
  <c r="U103" i="17" s="1"/>
  <c r="S102" i="17"/>
  <c r="R102" i="17"/>
  <c r="E102" i="17"/>
  <c r="T102" i="17" s="1"/>
  <c r="S101" i="17"/>
  <c r="R101" i="17"/>
  <c r="E101" i="17"/>
  <c r="U101" i="17" s="1"/>
  <c r="S100" i="17"/>
  <c r="R100" i="17"/>
  <c r="E100" i="17"/>
  <c r="U100" i="17" s="1"/>
  <c r="S99" i="17"/>
  <c r="R99" i="17"/>
  <c r="E99" i="17"/>
  <c r="U99" i="17" s="1"/>
  <c r="S98" i="17"/>
  <c r="R98" i="17"/>
  <c r="E98" i="17"/>
  <c r="T98" i="17" s="1"/>
  <c r="M97" i="17"/>
  <c r="M114" i="17" s="1"/>
  <c r="S114" i="17" s="1"/>
  <c r="L97" i="17"/>
  <c r="R97" i="17" s="1"/>
  <c r="K97" i="17"/>
  <c r="K114" i="17" s="1"/>
  <c r="J97" i="17"/>
  <c r="J114" i="17" s="1"/>
  <c r="I97" i="17"/>
  <c r="I114" i="17" s="1"/>
  <c r="H97" i="17"/>
  <c r="H114" i="17" s="1"/>
  <c r="G97" i="17"/>
  <c r="G114" i="17" s="1"/>
  <c r="F97" i="17"/>
  <c r="F114" i="17" s="1"/>
  <c r="D97" i="17"/>
  <c r="C97" i="17"/>
  <c r="B97" i="17"/>
  <c r="O115" i="18"/>
  <c r="N115" i="18"/>
  <c r="M115" i="18"/>
  <c r="S115" i="18" s="1"/>
  <c r="L115" i="18"/>
  <c r="R115" i="18" s="1"/>
  <c r="K115" i="18"/>
  <c r="J115" i="18"/>
  <c r="G115" i="18"/>
  <c r="C115" i="18"/>
  <c r="B115" i="18"/>
  <c r="O114" i="18"/>
  <c r="N114" i="18"/>
  <c r="U113" i="18"/>
  <c r="T113" i="18"/>
  <c r="S113" i="18"/>
  <c r="R113" i="18"/>
  <c r="S112" i="18"/>
  <c r="R112" i="18"/>
  <c r="E112" i="18"/>
  <c r="U112" i="18" s="1"/>
  <c r="S111" i="18"/>
  <c r="R111" i="18"/>
  <c r="E111" i="18"/>
  <c r="U111" i="18" s="1"/>
  <c r="S110" i="18"/>
  <c r="R110" i="18"/>
  <c r="E110" i="18"/>
  <c r="T110" i="18" s="1"/>
  <c r="S109" i="18"/>
  <c r="R109" i="18"/>
  <c r="E109" i="18"/>
  <c r="T109" i="18" s="1"/>
  <c r="S108" i="18"/>
  <c r="R108" i="18"/>
  <c r="E108" i="18"/>
  <c r="U108" i="18" s="1"/>
  <c r="U107" i="18"/>
  <c r="T107" i="18"/>
  <c r="S107" i="18"/>
  <c r="R107" i="18"/>
  <c r="E107" i="18"/>
  <c r="S106" i="18"/>
  <c r="R106" i="18"/>
  <c r="E106" i="18"/>
  <c r="U106" i="18" s="1"/>
  <c r="S105" i="18"/>
  <c r="R105" i="18"/>
  <c r="E105" i="18"/>
  <c r="T105" i="18" s="1"/>
  <c r="S104" i="18"/>
  <c r="R104" i="18"/>
  <c r="E104" i="18"/>
  <c r="T104" i="18" s="1"/>
  <c r="S103" i="18"/>
  <c r="R103" i="18"/>
  <c r="E103" i="18"/>
  <c r="U103" i="18" s="1"/>
  <c r="S102" i="18"/>
  <c r="R102" i="18"/>
  <c r="E102" i="18"/>
  <c r="T102" i="18" s="1"/>
  <c r="S101" i="18"/>
  <c r="R101" i="18"/>
  <c r="E101" i="18"/>
  <c r="U101" i="18" s="1"/>
  <c r="S100" i="18"/>
  <c r="R100" i="18"/>
  <c r="E100" i="18"/>
  <c r="U100" i="18" s="1"/>
  <c r="S99" i="18"/>
  <c r="R99" i="18"/>
  <c r="E99" i="18"/>
  <c r="U99" i="18" s="1"/>
  <c r="S98" i="18"/>
  <c r="R98" i="18"/>
  <c r="E98" i="18"/>
  <c r="U98" i="18" s="1"/>
  <c r="M97" i="18"/>
  <c r="S97" i="18" s="1"/>
  <c r="L97" i="18"/>
  <c r="L114" i="18" s="1"/>
  <c r="R114" i="18" s="1"/>
  <c r="K97" i="18"/>
  <c r="K114" i="18" s="1"/>
  <c r="J97" i="18"/>
  <c r="J114" i="18" s="1"/>
  <c r="I97" i="18"/>
  <c r="H97" i="18"/>
  <c r="G97" i="18"/>
  <c r="G114" i="18" s="1"/>
  <c r="F97" i="18"/>
  <c r="D97" i="18"/>
  <c r="C97" i="18"/>
  <c r="C114" i="18" s="1"/>
  <c r="B97" i="18"/>
  <c r="B114" i="18" s="1"/>
  <c r="O115" i="19"/>
  <c r="N115" i="19"/>
  <c r="M115" i="19"/>
  <c r="S115" i="19" s="1"/>
  <c r="L115" i="19"/>
  <c r="R115" i="19" s="1"/>
  <c r="K115" i="19"/>
  <c r="J115" i="19"/>
  <c r="F115" i="19"/>
  <c r="D115" i="19"/>
  <c r="C115" i="19"/>
  <c r="B115" i="19"/>
  <c r="O114" i="19"/>
  <c r="N114" i="19"/>
  <c r="U113" i="19"/>
  <c r="T113" i="19"/>
  <c r="S113" i="19"/>
  <c r="R113" i="19"/>
  <c r="S112" i="19"/>
  <c r="R112" i="19"/>
  <c r="E112" i="19"/>
  <c r="T112" i="19" s="1"/>
  <c r="S111" i="19"/>
  <c r="R111" i="19"/>
  <c r="E111" i="19"/>
  <c r="U111" i="19" s="1"/>
  <c r="S110" i="19"/>
  <c r="R110" i="19"/>
  <c r="E110" i="19"/>
  <c r="U110" i="19" s="1"/>
  <c r="S109" i="19"/>
  <c r="R109" i="19"/>
  <c r="E109" i="19"/>
  <c r="U109" i="19" s="1"/>
  <c r="S108" i="19"/>
  <c r="R108" i="19"/>
  <c r="E108" i="19"/>
  <c r="T108" i="19" s="1"/>
  <c r="U107" i="19"/>
  <c r="S107" i="19"/>
  <c r="R107" i="19"/>
  <c r="E107" i="19"/>
  <c r="T107" i="19" s="1"/>
  <c r="S106" i="19"/>
  <c r="R106" i="19"/>
  <c r="E106" i="19"/>
  <c r="U106" i="19" s="1"/>
  <c r="S105" i="19"/>
  <c r="R105" i="19"/>
  <c r="E105" i="19"/>
  <c r="T105" i="19" s="1"/>
  <c r="S104" i="19"/>
  <c r="R104" i="19"/>
  <c r="E104" i="19"/>
  <c r="T104" i="19" s="1"/>
  <c r="S103" i="19"/>
  <c r="R103" i="19"/>
  <c r="E103" i="19"/>
  <c r="U103" i="19" s="1"/>
  <c r="S102" i="19"/>
  <c r="R102" i="19"/>
  <c r="E102" i="19"/>
  <c r="U102" i="19" s="1"/>
  <c r="S101" i="19"/>
  <c r="R101" i="19"/>
  <c r="E101" i="19"/>
  <c r="U101" i="19" s="1"/>
  <c r="S100" i="19"/>
  <c r="R100" i="19"/>
  <c r="E100" i="19"/>
  <c r="T100" i="19" s="1"/>
  <c r="S99" i="19"/>
  <c r="R99" i="19"/>
  <c r="E99" i="19"/>
  <c r="T99" i="19" s="1"/>
  <c r="S98" i="19"/>
  <c r="R98" i="19"/>
  <c r="E98" i="19"/>
  <c r="U98" i="19" s="1"/>
  <c r="M97" i="19"/>
  <c r="S97" i="19" s="1"/>
  <c r="L97" i="19"/>
  <c r="R97" i="19" s="1"/>
  <c r="K97" i="19"/>
  <c r="K114" i="19" s="1"/>
  <c r="J97" i="19"/>
  <c r="J114" i="19" s="1"/>
  <c r="I97" i="19"/>
  <c r="H97" i="19"/>
  <c r="G97" i="19"/>
  <c r="G114" i="19" s="1"/>
  <c r="F97" i="19"/>
  <c r="D97" i="19"/>
  <c r="D114" i="19" s="1"/>
  <c r="C97" i="19"/>
  <c r="C114" i="19" s="1"/>
  <c r="B97" i="19"/>
  <c r="B114" i="19" s="1"/>
  <c r="O115" i="20"/>
  <c r="N115" i="20"/>
  <c r="M115" i="20"/>
  <c r="S115" i="20" s="1"/>
  <c r="H115" i="20"/>
  <c r="G115" i="20"/>
  <c r="F115" i="20"/>
  <c r="D115" i="20"/>
  <c r="C115" i="20"/>
  <c r="B115" i="20"/>
  <c r="O114" i="20"/>
  <c r="N114" i="20"/>
  <c r="U113" i="20"/>
  <c r="T113" i="20"/>
  <c r="S113" i="20"/>
  <c r="R113" i="20"/>
  <c r="S112" i="20"/>
  <c r="R112" i="20"/>
  <c r="E112" i="20"/>
  <c r="U112" i="20" s="1"/>
  <c r="S111" i="20"/>
  <c r="R111" i="20"/>
  <c r="E111" i="20"/>
  <c r="T111" i="20" s="1"/>
  <c r="S110" i="20"/>
  <c r="R110" i="20"/>
  <c r="E110" i="20"/>
  <c r="U110" i="20" s="1"/>
  <c r="S109" i="20"/>
  <c r="R109" i="20"/>
  <c r="E109" i="20"/>
  <c r="U109" i="20" s="1"/>
  <c r="S108" i="20"/>
  <c r="R108" i="20"/>
  <c r="E108" i="20"/>
  <c r="U108" i="20" s="1"/>
  <c r="S107" i="20"/>
  <c r="R107" i="20"/>
  <c r="E107" i="20"/>
  <c r="U107" i="20" s="1"/>
  <c r="S106" i="20"/>
  <c r="R106" i="20"/>
  <c r="E106" i="20"/>
  <c r="U106" i="20" s="1"/>
  <c r="S105" i="20"/>
  <c r="R105" i="20"/>
  <c r="E105" i="20"/>
  <c r="U105" i="20" s="1"/>
  <c r="S104" i="20"/>
  <c r="R104" i="20"/>
  <c r="E104" i="20"/>
  <c r="T104" i="20" s="1"/>
  <c r="S103" i="20"/>
  <c r="R103" i="20"/>
  <c r="E103" i="20"/>
  <c r="T103" i="20" s="1"/>
  <c r="S102" i="20"/>
  <c r="R102" i="20"/>
  <c r="E102" i="20"/>
  <c r="U102" i="20" s="1"/>
  <c r="S101" i="20"/>
  <c r="R101" i="20"/>
  <c r="E101" i="20"/>
  <c r="U101" i="20" s="1"/>
  <c r="S100" i="20"/>
  <c r="R100" i="20"/>
  <c r="E100" i="20"/>
  <c r="U100" i="20" s="1"/>
  <c r="S99" i="20"/>
  <c r="R99" i="20"/>
  <c r="E99" i="20"/>
  <c r="U99" i="20" s="1"/>
  <c r="S98" i="20"/>
  <c r="R98" i="20"/>
  <c r="E98" i="20"/>
  <c r="U98" i="20" s="1"/>
  <c r="M97" i="20"/>
  <c r="S97" i="20" s="1"/>
  <c r="L97" i="20"/>
  <c r="R97" i="20" s="1"/>
  <c r="K97" i="20"/>
  <c r="K114" i="20" s="1"/>
  <c r="J97" i="20"/>
  <c r="J114" i="20" s="1"/>
  <c r="I97" i="20"/>
  <c r="H97" i="20"/>
  <c r="H114" i="20" s="1"/>
  <c r="G97" i="20"/>
  <c r="G114" i="20" s="1"/>
  <c r="F97" i="20"/>
  <c r="F114" i="20" s="1"/>
  <c r="D97" i="20"/>
  <c r="D114" i="20" s="1"/>
  <c r="C97" i="20"/>
  <c r="C114" i="20" s="1"/>
  <c r="B97" i="20"/>
  <c r="O115" i="21"/>
  <c r="N115" i="21"/>
  <c r="M115" i="21"/>
  <c r="S115" i="21" s="1"/>
  <c r="L115" i="21"/>
  <c r="R115" i="21" s="1"/>
  <c r="K115" i="21"/>
  <c r="I115" i="21"/>
  <c r="H115" i="21"/>
  <c r="G115" i="21"/>
  <c r="F115" i="21"/>
  <c r="D115" i="21"/>
  <c r="B115" i="21"/>
  <c r="O114" i="21"/>
  <c r="N114" i="21"/>
  <c r="U113" i="21"/>
  <c r="T113" i="21"/>
  <c r="S113" i="21"/>
  <c r="R113" i="21"/>
  <c r="S112" i="21"/>
  <c r="R112" i="21"/>
  <c r="E112" i="21"/>
  <c r="U112" i="21" s="1"/>
  <c r="S111" i="21"/>
  <c r="R111" i="21"/>
  <c r="E111" i="21"/>
  <c r="U111" i="21" s="1"/>
  <c r="S110" i="21"/>
  <c r="R110" i="21"/>
  <c r="E110" i="21"/>
  <c r="U110" i="21" s="1"/>
  <c r="S109" i="21"/>
  <c r="R109" i="21"/>
  <c r="E109" i="21"/>
  <c r="U109" i="21" s="1"/>
  <c r="S108" i="21"/>
  <c r="R108" i="21"/>
  <c r="E108" i="21"/>
  <c r="U108" i="21" s="1"/>
  <c r="S107" i="21"/>
  <c r="R107" i="21"/>
  <c r="E107" i="21"/>
  <c r="T107" i="21" s="1"/>
  <c r="S106" i="21"/>
  <c r="R106" i="21"/>
  <c r="E106" i="21"/>
  <c r="T106" i="21" s="1"/>
  <c r="S105" i="21"/>
  <c r="R105" i="21"/>
  <c r="E105" i="21"/>
  <c r="U105" i="21" s="1"/>
  <c r="S104" i="21"/>
  <c r="R104" i="21"/>
  <c r="E104" i="21"/>
  <c r="U104" i="21" s="1"/>
  <c r="S103" i="21"/>
  <c r="R103" i="21"/>
  <c r="E103" i="21"/>
  <c r="U103" i="21" s="1"/>
  <c r="S102" i="21"/>
  <c r="R102" i="21"/>
  <c r="E102" i="21"/>
  <c r="U102" i="21" s="1"/>
  <c r="S101" i="21"/>
  <c r="R101" i="21"/>
  <c r="E101" i="21"/>
  <c r="U101" i="21" s="1"/>
  <c r="S100" i="21"/>
  <c r="R100" i="21"/>
  <c r="E100" i="21"/>
  <c r="U100" i="21" s="1"/>
  <c r="U99" i="21"/>
  <c r="S99" i="21"/>
  <c r="R99" i="21"/>
  <c r="E99" i="21"/>
  <c r="T99" i="21" s="1"/>
  <c r="S98" i="21"/>
  <c r="R98" i="21"/>
  <c r="E98" i="21"/>
  <c r="T98" i="21" s="1"/>
  <c r="M97" i="21"/>
  <c r="L97" i="21"/>
  <c r="K97" i="21"/>
  <c r="K114" i="21" s="1"/>
  <c r="J97" i="21"/>
  <c r="J114" i="21" s="1"/>
  <c r="I97" i="21"/>
  <c r="I114" i="21" s="1"/>
  <c r="H97" i="21"/>
  <c r="H114" i="21" s="1"/>
  <c r="G97" i="21"/>
  <c r="G114" i="21" s="1"/>
  <c r="F97" i="21"/>
  <c r="F114" i="21" s="1"/>
  <c r="D97" i="21"/>
  <c r="C97" i="21"/>
  <c r="B97" i="21"/>
  <c r="B114" i="21" s="1"/>
  <c r="O115" i="1"/>
  <c r="M115" i="1"/>
  <c r="S115" i="1" s="1"/>
  <c r="L115" i="1"/>
  <c r="R115" i="1" s="1"/>
  <c r="K115" i="1"/>
  <c r="J115" i="1"/>
  <c r="I115" i="1"/>
  <c r="H115" i="1"/>
  <c r="F115" i="1"/>
  <c r="D115" i="1"/>
  <c r="O114" i="1"/>
  <c r="N114" i="1"/>
  <c r="H114" i="1"/>
  <c r="U113" i="1"/>
  <c r="T113" i="1"/>
  <c r="S113" i="1"/>
  <c r="R113" i="1"/>
  <c r="S112" i="1"/>
  <c r="R112" i="1"/>
  <c r="E112" i="1"/>
  <c r="U112" i="1" s="1"/>
  <c r="S111" i="1"/>
  <c r="R111" i="1"/>
  <c r="E111" i="1"/>
  <c r="U111" i="1" s="1"/>
  <c r="S110" i="1"/>
  <c r="R110" i="1"/>
  <c r="E110" i="1"/>
  <c r="T110" i="1" s="1"/>
  <c r="S109" i="1"/>
  <c r="R109" i="1"/>
  <c r="E109" i="1"/>
  <c r="T109" i="1" s="1"/>
  <c r="U108" i="1"/>
  <c r="S108" i="1"/>
  <c r="R108" i="1"/>
  <c r="E108" i="1"/>
  <c r="T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T102" i="1" s="1"/>
  <c r="S101" i="1"/>
  <c r="R101" i="1"/>
  <c r="E101" i="1"/>
  <c r="T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M97" i="1"/>
  <c r="M114" i="1" s="1"/>
  <c r="S114" i="1" s="1"/>
  <c r="L97" i="1"/>
  <c r="R97" i="1" s="1"/>
  <c r="K97" i="1"/>
  <c r="K114" i="1" s="1"/>
  <c r="J97" i="1"/>
  <c r="J114" i="1" s="1"/>
  <c r="I97" i="1"/>
  <c r="I114" i="1" s="1"/>
  <c r="H97" i="1"/>
  <c r="G97" i="1"/>
  <c r="F97" i="1"/>
  <c r="F114" i="1" s="1"/>
  <c r="D97" i="1"/>
  <c r="C97" i="1"/>
  <c r="B97" i="1"/>
  <c r="B114" i="1" s="1"/>
  <c r="E86" i="2"/>
  <c r="E85" i="2"/>
  <c r="E84" i="2"/>
  <c r="E83" i="2"/>
  <c r="M82" i="2"/>
  <c r="L82" i="2"/>
  <c r="K82" i="2"/>
  <c r="J82" i="2"/>
  <c r="I82" i="2"/>
  <c r="H82" i="2"/>
  <c r="G82" i="2"/>
  <c r="F82" i="2"/>
  <c r="D82" i="2"/>
  <c r="C82" i="2"/>
  <c r="B82" i="2"/>
  <c r="A79" i="2"/>
  <c r="E86" i="3"/>
  <c r="E85" i="3"/>
  <c r="E84" i="3"/>
  <c r="E83" i="3"/>
  <c r="M82" i="3"/>
  <c r="L82" i="3"/>
  <c r="K82" i="3"/>
  <c r="J82" i="3"/>
  <c r="I82" i="3"/>
  <c r="H82" i="3"/>
  <c r="G82" i="3"/>
  <c r="F82" i="3"/>
  <c r="D82" i="3"/>
  <c r="C82" i="3"/>
  <c r="B82" i="3"/>
  <c r="A79" i="3"/>
  <c r="E86" i="4"/>
  <c r="E85" i="4"/>
  <c r="E84" i="4"/>
  <c r="E83" i="4"/>
  <c r="E82" i="4" s="1"/>
  <c r="M82" i="4"/>
  <c r="L82" i="4"/>
  <c r="K82" i="4"/>
  <c r="J82" i="4"/>
  <c r="I82" i="4"/>
  <c r="H82" i="4"/>
  <c r="G82" i="4"/>
  <c r="F82" i="4"/>
  <c r="D82" i="4"/>
  <c r="C82" i="4"/>
  <c r="B82" i="4"/>
  <c r="A79" i="4"/>
  <c r="E86" i="5"/>
  <c r="E85" i="5"/>
  <c r="E84" i="5"/>
  <c r="E83" i="5"/>
  <c r="M82" i="5"/>
  <c r="L82" i="5"/>
  <c r="K82" i="5"/>
  <c r="J82" i="5"/>
  <c r="I82" i="5"/>
  <c r="H82" i="5"/>
  <c r="G82" i="5"/>
  <c r="F82" i="5"/>
  <c r="D82" i="5"/>
  <c r="C82" i="5"/>
  <c r="B82" i="5"/>
  <c r="A79" i="5"/>
  <c r="E86" i="6"/>
  <c r="E85" i="6"/>
  <c r="E84" i="6"/>
  <c r="E83" i="6"/>
  <c r="M82" i="6"/>
  <c r="L82" i="6"/>
  <c r="K82" i="6"/>
  <c r="J82" i="6"/>
  <c r="I82" i="6"/>
  <c r="H82" i="6"/>
  <c r="G82" i="6"/>
  <c r="F82" i="6"/>
  <c r="D82" i="6"/>
  <c r="C82" i="6"/>
  <c r="B82" i="6"/>
  <c r="A79" i="6"/>
  <c r="E86" i="7"/>
  <c r="E85" i="7"/>
  <c r="E84" i="7"/>
  <c r="E83" i="7"/>
  <c r="M82" i="7"/>
  <c r="L82" i="7"/>
  <c r="K82" i="7"/>
  <c r="J82" i="7"/>
  <c r="I82" i="7"/>
  <c r="H82" i="7"/>
  <c r="G82" i="7"/>
  <c r="F82" i="7"/>
  <c r="D82" i="7"/>
  <c r="C82" i="7"/>
  <c r="B82" i="7"/>
  <c r="A79" i="7"/>
  <c r="E86" i="8"/>
  <c r="E85" i="8"/>
  <c r="E84" i="8"/>
  <c r="E83" i="8"/>
  <c r="M82" i="8"/>
  <c r="L82" i="8"/>
  <c r="K82" i="8"/>
  <c r="J82" i="8"/>
  <c r="I82" i="8"/>
  <c r="H82" i="8"/>
  <c r="G82" i="8"/>
  <c r="F82" i="8"/>
  <c r="D82" i="8"/>
  <c r="C82" i="8"/>
  <c r="B82" i="8"/>
  <c r="A79" i="8"/>
  <c r="E86" i="9"/>
  <c r="E85" i="9"/>
  <c r="E84" i="9"/>
  <c r="E83" i="9"/>
  <c r="M82" i="9"/>
  <c r="L82" i="9"/>
  <c r="K82" i="9"/>
  <c r="J82" i="9"/>
  <c r="I82" i="9"/>
  <c r="H82" i="9"/>
  <c r="G82" i="9"/>
  <c r="F82" i="9"/>
  <c r="D82" i="9"/>
  <c r="C82" i="9"/>
  <c r="B82" i="9"/>
  <c r="A79" i="9"/>
  <c r="E86" i="10"/>
  <c r="E85" i="10"/>
  <c r="E84" i="10"/>
  <c r="E83" i="10"/>
  <c r="E82" i="10" s="1"/>
  <c r="M82" i="10"/>
  <c r="L82" i="10"/>
  <c r="K82" i="10"/>
  <c r="J82" i="10"/>
  <c r="I82" i="10"/>
  <c r="H82" i="10"/>
  <c r="G82" i="10"/>
  <c r="F82" i="10"/>
  <c r="D82" i="10"/>
  <c r="C82" i="10"/>
  <c r="B82" i="10"/>
  <c r="A79" i="10"/>
  <c r="E86" i="11"/>
  <c r="E85" i="11"/>
  <c r="E84" i="11"/>
  <c r="E83" i="11"/>
  <c r="M82" i="11"/>
  <c r="L82" i="11"/>
  <c r="K82" i="11"/>
  <c r="J82" i="11"/>
  <c r="I82" i="11"/>
  <c r="H82" i="11"/>
  <c r="G82" i="11"/>
  <c r="F82" i="11"/>
  <c r="D82" i="11"/>
  <c r="C82" i="11"/>
  <c r="B82" i="11"/>
  <c r="A79" i="11"/>
  <c r="E86" i="12"/>
  <c r="E85" i="12"/>
  <c r="E84" i="12"/>
  <c r="E83" i="12"/>
  <c r="M82" i="12"/>
  <c r="L82" i="12"/>
  <c r="K82" i="12"/>
  <c r="J82" i="12"/>
  <c r="I82" i="12"/>
  <c r="H82" i="12"/>
  <c r="G82" i="12"/>
  <c r="F82" i="12"/>
  <c r="D82" i="12"/>
  <c r="C82" i="12"/>
  <c r="B82" i="12"/>
  <c r="A79" i="12"/>
  <c r="E86" i="13"/>
  <c r="E85" i="13"/>
  <c r="E84" i="13"/>
  <c r="E83" i="13"/>
  <c r="M82" i="13"/>
  <c r="L82" i="13"/>
  <c r="K82" i="13"/>
  <c r="J82" i="13"/>
  <c r="I82" i="13"/>
  <c r="H82" i="13"/>
  <c r="G82" i="13"/>
  <c r="F82" i="13"/>
  <c r="D82" i="13"/>
  <c r="C82" i="13"/>
  <c r="B82" i="13"/>
  <c r="A79" i="13"/>
  <c r="E86" i="14"/>
  <c r="E85" i="14"/>
  <c r="E84" i="14"/>
  <c r="E83" i="14"/>
  <c r="M82" i="14"/>
  <c r="L82" i="14"/>
  <c r="K82" i="14"/>
  <c r="J82" i="14"/>
  <c r="I82" i="14"/>
  <c r="H82" i="14"/>
  <c r="G82" i="14"/>
  <c r="F82" i="14"/>
  <c r="D82" i="14"/>
  <c r="C82" i="14"/>
  <c r="B82" i="14"/>
  <c r="A79" i="14"/>
  <c r="E86" i="15"/>
  <c r="E85" i="15"/>
  <c r="E84" i="15"/>
  <c r="E83" i="15"/>
  <c r="M82" i="15"/>
  <c r="L82" i="15"/>
  <c r="K82" i="15"/>
  <c r="J82" i="15"/>
  <c r="I82" i="15"/>
  <c r="H82" i="15"/>
  <c r="G82" i="15"/>
  <c r="F82" i="15"/>
  <c r="D82" i="15"/>
  <c r="C82" i="15"/>
  <c r="B82" i="15"/>
  <c r="A79" i="15"/>
  <c r="E86" i="16"/>
  <c r="E85" i="16"/>
  <c r="E84" i="16"/>
  <c r="E83" i="16"/>
  <c r="M82" i="16"/>
  <c r="L82" i="16"/>
  <c r="K82" i="16"/>
  <c r="J82" i="16"/>
  <c r="I82" i="16"/>
  <c r="H82" i="16"/>
  <c r="G82" i="16"/>
  <c r="F82" i="16"/>
  <c r="D82" i="16"/>
  <c r="C82" i="16"/>
  <c r="B82" i="16"/>
  <c r="A79" i="16"/>
  <c r="E86" i="17"/>
  <c r="E85" i="17"/>
  <c r="E84" i="17"/>
  <c r="E83" i="17"/>
  <c r="M82" i="17"/>
  <c r="L82" i="17"/>
  <c r="K82" i="17"/>
  <c r="J82" i="17"/>
  <c r="I82" i="17"/>
  <c r="H82" i="17"/>
  <c r="G82" i="17"/>
  <c r="F82" i="17"/>
  <c r="D82" i="17"/>
  <c r="C82" i="17"/>
  <c r="B82" i="17"/>
  <c r="A79" i="17"/>
  <c r="E86" i="18"/>
  <c r="E85" i="18"/>
  <c r="E84" i="18"/>
  <c r="E83" i="18"/>
  <c r="M82" i="18"/>
  <c r="L82" i="18"/>
  <c r="K82" i="18"/>
  <c r="J82" i="18"/>
  <c r="I82" i="18"/>
  <c r="H82" i="18"/>
  <c r="G82" i="18"/>
  <c r="F82" i="18"/>
  <c r="D82" i="18"/>
  <c r="C82" i="18"/>
  <c r="B82" i="18"/>
  <c r="A79" i="18"/>
  <c r="E86" i="19"/>
  <c r="E85" i="19"/>
  <c r="E84" i="19"/>
  <c r="E83" i="19"/>
  <c r="M82" i="19"/>
  <c r="L82" i="19"/>
  <c r="K82" i="19"/>
  <c r="J82" i="19"/>
  <c r="I82" i="19"/>
  <c r="H82" i="19"/>
  <c r="G82" i="19"/>
  <c r="F82" i="19"/>
  <c r="D82" i="19"/>
  <c r="C82" i="19"/>
  <c r="B82" i="19"/>
  <c r="A79" i="19"/>
  <c r="E86" i="20"/>
  <c r="E85" i="20"/>
  <c r="E84" i="20"/>
  <c r="E83" i="20"/>
  <c r="M82" i="20"/>
  <c r="L82" i="20"/>
  <c r="K82" i="20"/>
  <c r="J82" i="20"/>
  <c r="I82" i="20"/>
  <c r="H82" i="20"/>
  <c r="G82" i="20"/>
  <c r="F82" i="20"/>
  <c r="D82" i="20"/>
  <c r="C82" i="20"/>
  <c r="B82" i="20"/>
  <c r="A79" i="20"/>
  <c r="E86" i="21"/>
  <c r="E85" i="21"/>
  <c r="E84" i="21"/>
  <c r="E83" i="21"/>
  <c r="M82" i="21"/>
  <c r="L82" i="21"/>
  <c r="K82" i="21"/>
  <c r="J82" i="21"/>
  <c r="I82" i="21"/>
  <c r="H82" i="21"/>
  <c r="G82" i="21"/>
  <c r="F82" i="21"/>
  <c r="D82" i="21"/>
  <c r="C82" i="21"/>
  <c r="B82" i="21"/>
  <c r="A79" i="21"/>
  <c r="E86" i="1"/>
  <c r="E85" i="1"/>
  <c r="E84" i="1"/>
  <c r="E83" i="1"/>
  <c r="M82" i="1"/>
  <c r="L82" i="1"/>
  <c r="K82" i="1"/>
  <c r="J82" i="1"/>
  <c r="I82" i="1"/>
  <c r="H82" i="1"/>
  <c r="G82" i="1"/>
  <c r="F82" i="1"/>
  <c r="D82" i="1"/>
  <c r="C82" i="1"/>
  <c r="B82" i="1"/>
  <c r="A79" i="1"/>
  <c r="S96" i="21"/>
  <c r="R96" i="21"/>
  <c r="Q96" i="21"/>
  <c r="P96" i="21"/>
  <c r="E96" i="21"/>
  <c r="U96" i="21" s="1"/>
  <c r="U95" i="21"/>
  <c r="S95" i="21"/>
  <c r="R95" i="21"/>
  <c r="Q95" i="21"/>
  <c r="P95" i="21"/>
  <c r="E95" i="21"/>
  <c r="T95" i="21" s="1"/>
  <c r="S94" i="21"/>
  <c r="R94" i="21"/>
  <c r="Q94" i="21"/>
  <c r="P94" i="21"/>
  <c r="E94" i="21"/>
  <c r="U94" i="21" s="1"/>
  <c r="T93" i="21"/>
  <c r="S93" i="21"/>
  <c r="R93" i="21"/>
  <c r="Q93" i="21"/>
  <c r="P93" i="21"/>
  <c r="E93" i="21"/>
  <c r="U93" i="21" s="1"/>
  <c r="S92" i="21"/>
  <c r="R92" i="21"/>
  <c r="Q92" i="21"/>
  <c r="P92" i="21"/>
  <c r="E92" i="21"/>
  <c r="U92" i="21" s="1"/>
  <c r="S91" i="21"/>
  <c r="R91" i="21"/>
  <c r="Q91" i="21"/>
  <c r="P91" i="21"/>
  <c r="E91" i="21"/>
  <c r="U91" i="21" s="1"/>
  <c r="S90" i="21"/>
  <c r="R90" i="21"/>
  <c r="Q90" i="21"/>
  <c r="P90" i="21"/>
  <c r="E90" i="21"/>
  <c r="U90" i="21" s="1"/>
  <c r="S89" i="21"/>
  <c r="R89" i="21"/>
  <c r="Q89" i="21"/>
  <c r="P89" i="21"/>
  <c r="E89" i="21"/>
  <c r="U89" i="21" s="1"/>
  <c r="S88" i="21"/>
  <c r="R88" i="21"/>
  <c r="Q88" i="21"/>
  <c r="P88" i="21"/>
  <c r="E88" i="21"/>
  <c r="O75" i="21"/>
  <c r="N75" i="21"/>
  <c r="M75" i="21"/>
  <c r="L75" i="21"/>
  <c r="K75" i="21"/>
  <c r="J75" i="21"/>
  <c r="I75" i="21"/>
  <c r="H75" i="21"/>
  <c r="G75" i="21"/>
  <c r="F75" i="21"/>
  <c r="C75" i="21"/>
  <c r="B75" i="21"/>
  <c r="O74" i="21"/>
  <c r="N74" i="21"/>
  <c r="M74" i="21"/>
  <c r="L74" i="21"/>
  <c r="K74" i="21"/>
  <c r="J74" i="21"/>
  <c r="I74" i="21"/>
  <c r="S74" i="21" s="1"/>
  <c r="H74" i="21"/>
  <c r="R74" i="21" s="1"/>
  <c r="G74" i="21"/>
  <c r="F74" i="21"/>
  <c r="C74" i="21"/>
  <c r="E74" i="21" s="1"/>
  <c r="B74" i="21"/>
  <c r="O73" i="21"/>
  <c r="N73" i="21"/>
  <c r="M73" i="21"/>
  <c r="L73" i="21"/>
  <c r="K73" i="21"/>
  <c r="J73" i="21"/>
  <c r="I73" i="21"/>
  <c r="S73" i="21" s="1"/>
  <c r="H73" i="21"/>
  <c r="R73" i="21" s="1"/>
  <c r="G73" i="21"/>
  <c r="F73" i="21"/>
  <c r="C73" i="21"/>
  <c r="E73" i="21" s="1"/>
  <c r="B73" i="21"/>
  <c r="S72" i="21"/>
  <c r="R72" i="21"/>
  <c r="Q72" i="21"/>
  <c r="P72" i="21"/>
  <c r="E72" i="21"/>
  <c r="U72" i="21" s="1"/>
  <c r="S71" i="21"/>
  <c r="R71" i="21"/>
  <c r="Q71" i="21"/>
  <c r="P71" i="21"/>
  <c r="E71" i="21"/>
  <c r="O69" i="21"/>
  <c r="N69" i="21"/>
  <c r="M69" i="21"/>
  <c r="L69" i="21"/>
  <c r="K69" i="21"/>
  <c r="J69" i="21"/>
  <c r="I69" i="21"/>
  <c r="H69" i="21"/>
  <c r="G69" i="21"/>
  <c r="F69" i="21"/>
  <c r="C69" i="21"/>
  <c r="B69" i="21"/>
  <c r="O68" i="21"/>
  <c r="N68" i="21"/>
  <c r="M68" i="21"/>
  <c r="L68" i="21"/>
  <c r="K68" i="21"/>
  <c r="J68" i="21"/>
  <c r="I68" i="21"/>
  <c r="S68" i="21" s="1"/>
  <c r="H68" i="21"/>
  <c r="R68" i="21" s="1"/>
  <c r="G68" i="21"/>
  <c r="F68" i="21"/>
  <c r="C68" i="21"/>
  <c r="B68" i="21"/>
  <c r="E68" i="21" s="1"/>
  <c r="S67" i="21"/>
  <c r="R67" i="21"/>
  <c r="Q67" i="21"/>
  <c r="P67" i="21"/>
  <c r="E67" i="21"/>
  <c r="U67" i="21" s="1"/>
  <c r="S66" i="21"/>
  <c r="R66" i="21"/>
  <c r="Q66" i="21"/>
  <c r="P66" i="21"/>
  <c r="E66" i="21"/>
  <c r="U66" i="21" s="1"/>
  <c r="S65" i="21"/>
  <c r="R65" i="21"/>
  <c r="Q65" i="21"/>
  <c r="P65" i="21"/>
  <c r="E65" i="21"/>
  <c r="U65" i="21" s="1"/>
  <c r="S64" i="21"/>
  <c r="R64" i="21"/>
  <c r="Q64" i="21"/>
  <c r="P64" i="21"/>
  <c r="E64" i="21"/>
  <c r="T64" i="21" s="1"/>
  <c r="U63" i="21"/>
  <c r="S63" i="21"/>
  <c r="R63" i="21"/>
  <c r="Q63" i="21"/>
  <c r="P63" i="21"/>
  <c r="E63" i="21"/>
  <c r="T63" i="21" s="1"/>
  <c r="O61" i="21"/>
  <c r="N61" i="21"/>
  <c r="M61" i="21"/>
  <c r="L61" i="21"/>
  <c r="K61" i="21"/>
  <c r="J61" i="21"/>
  <c r="I61" i="21"/>
  <c r="S61" i="21" s="1"/>
  <c r="H61" i="21"/>
  <c r="C61" i="21"/>
  <c r="B61" i="21"/>
  <c r="E61" i="21" s="1"/>
  <c r="U60" i="21"/>
  <c r="S60" i="21"/>
  <c r="R60" i="21"/>
  <c r="Q60" i="21"/>
  <c r="P60" i="21"/>
  <c r="E60" i="21"/>
  <c r="T60" i="21" s="1"/>
  <c r="T59" i="21"/>
  <c r="S59" i="21"/>
  <c r="R59" i="21"/>
  <c r="Q59" i="21"/>
  <c r="P59" i="21"/>
  <c r="E59" i="21"/>
  <c r="U59" i="21" s="1"/>
  <c r="U58" i="21"/>
  <c r="S58" i="21"/>
  <c r="R58" i="21"/>
  <c r="Q58" i="21"/>
  <c r="P58" i="21"/>
  <c r="E58" i="21"/>
  <c r="T58" i="21" s="1"/>
  <c r="S57" i="21"/>
  <c r="R57" i="21"/>
  <c r="Q57" i="21"/>
  <c r="P57" i="21"/>
  <c r="E57" i="21"/>
  <c r="U57" i="21" s="1"/>
  <c r="O55" i="21"/>
  <c r="N55" i="21"/>
  <c r="M55" i="21"/>
  <c r="L55" i="21"/>
  <c r="K55" i="21"/>
  <c r="J55" i="21"/>
  <c r="I55" i="21"/>
  <c r="S55" i="21" s="1"/>
  <c r="H55" i="21"/>
  <c r="R55" i="21" s="1"/>
  <c r="G55" i="21"/>
  <c r="F55" i="21"/>
  <c r="C55" i="21"/>
  <c r="B55" i="21"/>
  <c r="E55" i="21" s="1"/>
  <c r="S54" i="21"/>
  <c r="R54" i="21"/>
  <c r="Q54" i="21"/>
  <c r="P54" i="21"/>
  <c r="E54" i="21"/>
  <c r="U54" i="21" s="1"/>
  <c r="S53" i="21"/>
  <c r="R53" i="21"/>
  <c r="Q53" i="21"/>
  <c r="P53" i="21"/>
  <c r="E53" i="21"/>
  <c r="U53" i="21" s="1"/>
  <c r="U52" i="21"/>
  <c r="S52" i="21"/>
  <c r="R52" i="21"/>
  <c r="Q52" i="21"/>
  <c r="P52" i="21"/>
  <c r="E52" i="21"/>
  <c r="T52" i="21" s="1"/>
  <c r="S51" i="21"/>
  <c r="R51" i="21"/>
  <c r="Q51" i="21"/>
  <c r="P51" i="21"/>
  <c r="E51" i="21"/>
  <c r="U51" i="21" s="1"/>
  <c r="S50" i="21"/>
  <c r="R50" i="21"/>
  <c r="Q50" i="21"/>
  <c r="P50" i="21"/>
  <c r="E50" i="21"/>
  <c r="U50" i="21" s="1"/>
  <c r="U49" i="21"/>
  <c r="S49" i="21"/>
  <c r="R49" i="21"/>
  <c r="Q49" i="21"/>
  <c r="P49" i="21"/>
  <c r="E49" i="21"/>
  <c r="T49" i="21" s="1"/>
  <c r="U48" i="21"/>
  <c r="T48" i="21"/>
  <c r="S48" i="21"/>
  <c r="R48" i="21"/>
  <c r="Q48" i="21"/>
  <c r="P48" i="21"/>
  <c r="E48" i="21"/>
  <c r="U47" i="21"/>
  <c r="S47" i="21"/>
  <c r="R47" i="21"/>
  <c r="Q47" i="21"/>
  <c r="P47" i="21"/>
  <c r="E47" i="21"/>
  <c r="T47" i="21" s="1"/>
  <c r="S46" i="21"/>
  <c r="R46" i="21"/>
  <c r="Q46" i="21"/>
  <c r="P46" i="21"/>
  <c r="E46" i="21"/>
  <c r="U46" i="21" s="1"/>
  <c r="S45" i="21"/>
  <c r="R45" i="21"/>
  <c r="Q45" i="21"/>
  <c r="P45" i="21"/>
  <c r="E45" i="21"/>
  <c r="T44" i="21"/>
  <c r="S44" i="21"/>
  <c r="R44" i="21"/>
  <c r="Q44" i="21"/>
  <c r="P44" i="21"/>
  <c r="E44" i="21"/>
  <c r="U44" i="21" s="1"/>
  <c r="O42" i="21"/>
  <c r="N42" i="21"/>
  <c r="M42" i="21"/>
  <c r="L42" i="21"/>
  <c r="K42" i="21"/>
  <c r="J42" i="21"/>
  <c r="I42" i="21"/>
  <c r="H42" i="21"/>
  <c r="G42" i="21"/>
  <c r="F42" i="21"/>
  <c r="C42" i="21"/>
  <c r="B42" i="21"/>
  <c r="S41" i="21"/>
  <c r="R41" i="21"/>
  <c r="Q41" i="21"/>
  <c r="P41" i="21"/>
  <c r="E41" i="21"/>
  <c r="T41" i="21" s="1"/>
  <c r="S40" i="21"/>
  <c r="R40" i="21"/>
  <c r="Q40" i="21"/>
  <c r="P40" i="21"/>
  <c r="E40" i="21"/>
  <c r="S39" i="21"/>
  <c r="R39" i="21"/>
  <c r="Q39" i="21"/>
  <c r="P39" i="21"/>
  <c r="E39" i="21"/>
  <c r="U39" i="21" s="1"/>
  <c r="U38" i="21"/>
  <c r="S38" i="21"/>
  <c r="R38" i="21"/>
  <c r="Q38" i="21"/>
  <c r="P38" i="21"/>
  <c r="E38" i="21"/>
  <c r="T38" i="21" s="1"/>
  <c r="U37" i="21"/>
  <c r="T37" i="21"/>
  <c r="S37" i="21"/>
  <c r="R37" i="21"/>
  <c r="Q37" i="21"/>
  <c r="P37" i="21"/>
  <c r="E37" i="21"/>
  <c r="O35" i="21"/>
  <c r="N35" i="21"/>
  <c r="M35" i="21"/>
  <c r="L35" i="21"/>
  <c r="K35" i="21"/>
  <c r="J35" i="21"/>
  <c r="I35" i="21"/>
  <c r="H35" i="21"/>
  <c r="R35" i="21" s="1"/>
  <c r="G35" i="21"/>
  <c r="F35" i="21"/>
  <c r="C35" i="21"/>
  <c r="B35" i="21"/>
  <c r="T34" i="21"/>
  <c r="S34" i="21"/>
  <c r="R34" i="21"/>
  <c r="Q34" i="21"/>
  <c r="P34" i="21"/>
  <c r="E34" i="21"/>
  <c r="O32" i="21"/>
  <c r="N32" i="21"/>
  <c r="M32" i="21"/>
  <c r="L32" i="21"/>
  <c r="K32" i="21"/>
  <c r="J32" i="21"/>
  <c r="I32" i="21"/>
  <c r="H32" i="21"/>
  <c r="G32" i="21"/>
  <c r="F32" i="21"/>
  <c r="C32" i="21"/>
  <c r="B32" i="21"/>
  <c r="E32" i="21" s="1"/>
  <c r="T31" i="21"/>
  <c r="S31" i="21"/>
  <c r="R31" i="21"/>
  <c r="Q31" i="21"/>
  <c r="P31" i="21"/>
  <c r="E31" i="21"/>
  <c r="U31" i="21" s="1"/>
  <c r="S30" i="21"/>
  <c r="R30" i="21"/>
  <c r="Q30" i="21"/>
  <c r="P30" i="21"/>
  <c r="E30" i="21"/>
  <c r="U30" i="21" s="1"/>
  <c r="S29" i="21"/>
  <c r="R29" i="21"/>
  <c r="Q29" i="21"/>
  <c r="P29" i="21"/>
  <c r="E29" i="21"/>
  <c r="U29" i="21" s="1"/>
  <c r="S28" i="21"/>
  <c r="R28" i="21"/>
  <c r="Q28" i="21"/>
  <c r="P28" i="21"/>
  <c r="E28" i="21"/>
  <c r="U28" i="21" s="1"/>
  <c r="O26" i="21"/>
  <c r="N26" i="21"/>
  <c r="M26" i="21"/>
  <c r="L26" i="21"/>
  <c r="K26" i="21"/>
  <c r="J26" i="21"/>
  <c r="I26" i="21"/>
  <c r="H26" i="21"/>
  <c r="R26" i="21" s="1"/>
  <c r="G26" i="21"/>
  <c r="F26" i="21"/>
  <c r="C26" i="21"/>
  <c r="B26" i="21"/>
  <c r="S25" i="21"/>
  <c r="R25" i="21"/>
  <c r="Q25" i="21"/>
  <c r="P25" i="21"/>
  <c r="E25" i="21"/>
  <c r="U25" i="21" s="1"/>
  <c r="S24" i="21"/>
  <c r="R24" i="21"/>
  <c r="Q24" i="21"/>
  <c r="P24" i="21"/>
  <c r="E24" i="21"/>
  <c r="T24" i="21" s="1"/>
  <c r="U23" i="21"/>
  <c r="S23" i="21"/>
  <c r="R23" i="21"/>
  <c r="Q23" i="21"/>
  <c r="P23" i="21"/>
  <c r="E23" i="21"/>
  <c r="T23" i="21" s="1"/>
  <c r="S22" i="21"/>
  <c r="R22" i="21"/>
  <c r="Q22" i="21"/>
  <c r="P22" i="21"/>
  <c r="E22" i="21"/>
  <c r="T22" i="21" s="1"/>
  <c r="S21" i="21"/>
  <c r="R21" i="21"/>
  <c r="Q21" i="21"/>
  <c r="P21" i="21"/>
  <c r="E21" i="21"/>
  <c r="S20" i="21"/>
  <c r="R20" i="21"/>
  <c r="Q20" i="21"/>
  <c r="P20" i="21"/>
  <c r="E20" i="21"/>
  <c r="U19" i="21"/>
  <c r="S19" i="21"/>
  <c r="R19" i="21"/>
  <c r="Q19" i="21"/>
  <c r="P19" i="21"/>
  <c r="E19" i="21"/>
  <c r="T19" i="21" s="1"/>
  <c r="O17" i="21"/>
  <c r="N17" i="21"/>
  <c r="M17" i="21"/>
  <c r="L17" i="21"/>
  <c r="K17" i="21"/>
  <c r="J17" i="21"/>
  <c r="I17" i="21"/>
  <c r="S17" i="21" s="1"/>
  <c r="H17" i="21"/>
  <c r="G17" i="21"/>
  <c r="F17" i="21"/>
  <c r="C17" i="21"/>
  <c r="B17" i="21"/>
  <c r="E17" i="21" s="1"/>
  <c r="S16" i="21"/>
  <c r="R16" i="21"/>
  <c r="Q16" i="21"/>
  <c r="P16" i="21"/>
  <c r="E16" i="21"/>
  <c r="T16" i="21" s="1"/>
  <c r="S15" i="21"/>
  <c r="R15" i="21"/>
  <c r="Q15" i="21"/>
  <c r="P15" i="21"/>
  <c r="E15" i="21"/>
  <c r="U15" i="21" s="1"/>
  <c r="S14" i="21"/>
  <c r="R14" i="21"/>
  <c r="Q14" i="21"/>
  <c r="P14" i="21"/>
  <c r="E14" i="21"/>
  <c r="U13" i="21"/>
  <c r="S13" i="21"/>
  <c r="R13" i="21"/>
  <c r="Q13" i="21"/>
  <c r="P13" i="21"/>
  <c r="E13" i="21"/>
  <c r="T13" i="21" s="1"/>
  <c r="S12" i="21"/>
  <c r="R12" i="21"/>
  <c r="Q12" i="21"/>
  <c r="P12" i="21"/>
  <c r="E12" i="21"/>
  <c r="T12" i="21" s="1"/>
  <c r="U11" i="21"/>
  <c r="S11" i="21"/>
  <c r="R11" i="21"/>
  <c r="Q11" i="21"/>
  <c r="P11" i="21"/>
  <c r="E11" i="21"/>
  <c r="T11" i="21" s="1"/>
  <c r="S10" i="21"/>
  <c r="R10" i="21"/>
  <c r="Q10" i="21"/>
  <c r="P10" i="21"/>
  <c r="E10" i="21"/>
  <c r="S9" i="21"/>
  <c r="R9" i="21"/>
  <c r="Q9" i="21"/>
  <c r="P9" i="21"/>
  <c r="E9" i="21"/>
  <c r="U96" i="20"/>
  <c r="S96" i="20"/>
  <c r="R96" i="20"/>
  <c r="Q96" i="20"/>
  <c r="P96" i="20"/>
  <c r="E96" i="20"/>
  <c r="T96" i="20" s="1"/>
  <c r="S95" i="20"/>
  <c r="R95" i="20"/>
  <c r="Q95" i="20"/>
  <c r="P95" i="20"/>
  <c r="E95" i="20"/>
  <c r="U95" i="20" s="1"/>
  <c r="S94" i="20"/>
  <c r="R94" i="20"/>
  <c r="Q94" i="20"/>
  <c r="P94" i="20"/>
  <c r="E94" i="20"/>
  <c r="S93" i="20"/>
  <c r="R93" i="20"/>
  <c r="Q93" i="20"/>
  <c r="P93" i="20"/>
  <c r="E93" i="20"/>
  <c r="U92" i="20"/>
  <c r="S92" i="20"/>
  <c r="R92" i="20"/>
  <c r="Q92" i="20"/>
  <c r="P92" i="20"/>
  <c r="E92" i="20"/>
  <c r="T92" i="20" s="1"/>
  <c r="U91" i="20"/>
  <c r="S91" i="20"/>
  <c r="R91" i="20"/>
  <c r="Q91" i="20"/>
  <c r="P91" i="20"/>
  <c r="E91" i="20"/>
  <c r="T91" i="20" s="1"/>
  <c r="S90" i="20"/>
  <c r="R90" i="20"/>
  <c r="Q90" i="20"/>
  <c r="P90" i="20"/>
  <c r="E90" i="20"/>
  <c r="T90" i="20" s="1"/>
  <c r="T89" i="20"/>
  <c r="S89" i="20"/>
  <c r="R89" i="20"/>
  <c r="Q89" i="20"/>
  <c r="P89" i="20"/>
  <c r="E89" i="20"/>
  <c r="U89" i="20" s="1"/>
  <c r="U88" i="20"/>
  <c r="S88" i="20"/>
  <c r="R88" i="20"/>
  <c r="Q88" i="20"/>
  <c r="P88" i="20"/>
  <c r="E88" i="20"/>
  <c r="T88" i="20" s="1"/>
  <c r="O75" i="20"/>
  <c r="N75" i="20"/>
  <c r="M75" i="20"/>
  <c r="L75" i="20"/>
  <c r="K75" i="20"/>
  <c r="J75" i="20"/>
  <c r="I75" i="20"/>
  <c r="H75" i="20"/>
  <c r="G75" i="20"/>
  <c r="F75" i="20"/>
  <c r="C75" i="20"/>
  <c r="B75" i="20"/>
  <c r="O74" i="20"/>
  <c r="N74" i="20"/>
  <c r="M74" i="20"/>
  <c r="L74" i="20"/>
  <c r="K74" i="20"/>
  <c r="J74" i="20"/>
  <c r="I74" i="20"/>
  <c r="H74" i="20"/>
  <c r="R74" i="20" s="1"/>
  <c r="G74" i="20"/>
  <c r="F74" i="20"/>
  <c r="C74" i="20"/>
  <c r="B74" i="20"/>
  <c r="O73" i="20"/>
  <c r="N73" i="20"/>
  <c r="M73" i="20"/>
  <c r="L73" i="20"/>
  <c r="K73" i="20"/>
  <c r="J73" i="20"/>
  <c r="I73" i="20"/>
  <c r="H73" i="20"/>
  <c r="R73" i="20" s="1"/>
  <c r="G73" i="20"/>
  <c r="F73" i="20"/>
  <c r="C73" i="20"/>
  <c r="E73" i="20" s="1"/>
  <c r="B73" i="20"/>
  <c r="S72" i="20"/>
  <c r="R72" i="20"/>
  <c r="Q72" i="20"/>
  <c r="P72" i="20"/>
  <c r="E72" i="20"/>
  <c r="T72" i="20" s="1"/>
  <c r="S71" i="20"/>
  <c r="R71" i="20"/>
  <c r="Q71" i="20"/>
  <c r="P71" i="20"/>
  <c r="E71" i="20"/>
  <c r="O69" i="20"/>
  <c r="N69" i="20"/>
  <c r="M69" i="20"/>
  <c r="L69" i="20"/>
  <c r="K69" i="20"/>
  <c r="J69" i="20"/>
  <c r="I69" i="20"/>
  <c r="H69" i="20"/>
  <c r="G69" i="20"/>
  <c r="F69" i="20"/>
  <c r="C69" i="20"/>
  <c r="B69" i="20"/>
  <c r="O68" i="20"/>
  <c r="N68" i="20"/>
  <c r="M68" i="20"/>
  <c r="L68" i="20"/>
  <c r="K68" i="20"/>
  <c r="J68" i="20"/>
  <c r="I68" i="20"/>
  <c r="S68" i="20" s="1"/>
  <c r="H68" i="20"/>
  <c r="R68" i="20" s="1"/>
  <c r="G68" i="20"/>
  <c r="F68" i="20"/>
  <c r="C68" i="20"/>
  <c r="B68" i="20"/>
  <c r="U67" i="20"/>
  <c r="S67" i="20"/>
  <c r="R67" i="20"/>
  <c r="Q67" i="20"/>
  <c r="P67" i="20"/>
  <c r="E67" i="20"/>
  <c r="T67" i="20" s="1"/>
  <c r="T66" i="20"/>
  <c r="S66" i="20"/>
  <c r="R66" i="20"/>
  <c r="Q66" i="20"/>
  <c r="P66" i="20"/>
  <c r="E66" i="20"/>
  <c r="U66" i="20" s="1"/>
  <c r="U65" i="20"/>
  <c r="S65" i="20"/>
  <c r="R65" i="20"/>
  <c r="Q65" i="20"/>
  <c r="P65" i="20"/>
  <c r="E65" i="20"/>
  <c r="T65" i="20" s="1"/>
  <c r="S64" i="20"/>
  <c r="R64" i="20"/>
  <c r="Q64" i="20"/>
  <c r="P64" i="20"/>
  <c r="E64" i="20"/>
  <c r="U64" i="20" s="1"/>
  <c r="S63" i="20"/>
  <c r="R63" i="20"/>
  <c r="Q63" i="20"/>
  <c r="P63" i="20"/>
  <c r="E63" i="20"/>
  <c r="S61" i="20"/>
  <c r="O61" i="20"/>
  <c r="N61" i="20"/>
  <c r="M61" i="20"/>
  <c r="L61" i="20"/>
  <c r="K61" i="20"/>
  <c r="J61" i="20"/>
  <c r="I61" i="20"/>
  <c r="H61" i="20"/>
  <c r="R61" i="20" s="1"/>
  <c r="C61" i="20"/>
  <c r="B61" i="20"/>
  <c r="S60" i="20"/>
  <c r="R60" i="20"/>
  <c r="Q60" i="20"/>
  <c r="P60" i="20"/>
  <c r="E60" i="20"/>
  <c r="U60" i="20" s="1"/>
  <c r="S59" i="20"/>
  <c r="R59" i="20"/>
  <c r="Q59" i="20"/>
  <c r="P59" i="20"/>
  <c r="E59" i="20"/>
  <c r="T59" i="20" s="1"/>
  <c r="S58" i="20"/>
  <c r="R58" i="20"/>
  <c r="Q58" i="20"/>
  <c r="P58" i="20"/>
  <c r="E58" i="20"/>
  <c r="T58" i="20" s="1"/>
  <c r="T57" i="20"/>
  <c r="S57" i="20"/>
  <c r="R57" i="20"/>
  <c r="Q57" i="20"/>
  <c r="P57" i="20"/>
  <c r="E57" i="20"/>
  <c r="U57" i="20" s="1"/>
  <c r="O55" i="20"/>
  <c r="N55" i="20"/>
  <c r="M55" i="20"/>
  <c r="L55" i="20"/>
  <c r="K55" i="20"/>
  <c r="J55" i="20"/>
  <c r="I55" i="20"/>
  <c r="S55" i="20" s="1"/>
  <c r="H55" i="20"/>
  <c r="R55" i="20" s="1"/>
  <c r="G55" i="20"/>
  <c r="F55" i="20"/>
  <c r="C55" i="20"/>
  <c r="B55" i="20"/>
  <c r="T54" i="20"/>
  <c r="S54" i="20"/>
  <c r="R54" i="20"/>
  <c r="Q54" i="20"/>
  <c r="P54" i="20"/>
  <c r="E54" i="20"/>
  <c r="U53" i="20"/>
  <c r="S53" i="20"/>
  <c r="R53" i="20"/>
  <c r="Q53" i="20"/>
  <c r="P53" i="20"/>
  <c r="E53" i="20"/>
  <c r="T53" i="20" s="1"/>
  <c r="S52" i="20"/>
  <c r="R52" i="20"/>
  <c r="Q52" i="20"/>
  <c r="P52" i="20"/>
  <c r="E52" i="20"/>
  <c r="U52" i="20" s="1"/>
  <c r="S51" i="20"/>
  <c r="R51" i="20"/>
  <c r="Q51" i="20"/>
  <c r="P51" i="20"/>
  <c r="E51" i="20"/>
  <c r="S50" i="20"/>
  <c r="R50" i="20"/>
  <c r="Q50" i="20"/>
  <c r="P50" i="20"/>
  <c r="E50" i="20"/>
  <c r="T50" i="20" s="1"/>
  <c r="S49" i="20"/>
  <c r="R49" i="20"/>
  <c r="Q49" i="20"/>
  <c r="P49" i="20"/>
  <c r="E49" i="20"/>
  <c r="S48" i="20"/>
  <c r="R48" i="20"/>
  <c r="Q48" i="20"/>
  <c r="P48" i="20"/>
  <c r="E48" i="20"/>
  <c r="S47" i="20"/>
  <c r="R47" i="20"/>
  <c r="Q47" i="20"/>
  <c r="P47" i="20"/>
  <c r="E47" i="20"/>
  <c r="T46" i="20"/>
  <c r="S46" i="20"/>
  <c r="R46" i="20"/>
  <c r="Q46" i="20"/>
  <c r="P46" i="20"/>
  <c r="E46" i="20"/>
  <c r="U46" i="20" s="1"/>
  <c r="S45" i="20"/>
  <c r="R45" i="20"/>
  <c r="Q45" i="20"/>
  <c r="P45" i="20"/>
  <c r="E45" i="20"/>
  <c r="T45" i="20" s="1"/>
  <c r="S44" i="20"/>
  <c r="R44" i="20"/>
  <c r="Q44" i="20"/>
  <c r="P44" i="20"/>
  <c r="E44" i="20"/>
  <c r="U44" i="20" s="1"/>
  <c r="O42" i="20"/>
  <c r="N42" i="20"/>
  <c r="M42" i="20"/>
  <c r="L42" i="20"/>
  <c r="K42" i="20"/>
  <c r="J42" i="20"/>
  <c r="I42" i="20"/>
  <c r="H42" i="20"/>
  <c r="G42" i="20"/>
  <c r="F42" i="20"/>
  <c r="C42" i="20"/>
  <c r="B42" i="20"/>
  <c r="S41" i="20"/>
  <c r="R41" i="20"/>
  <c r="Q41" i="20"/>
  <c r="P41" i="20"/>
  <c r="E41" i="20"/>
  <c r="S40" i="20"/>
  <c r="R40" i="20"/>
  <c r="Q40" i="20"/>
  <c r="P40" i="20"/>
  <c r="E40" i="20"/>
  <c r="S39" i="20"/>
  <c r="R39" i="20"/>
  <c r="Q39" i="20"/>
  <c r="P39" i="20"/>
  <c r="E39" i="20"/>
  <c r="T39" i="20" s="1"/>
  <c r="T38" i="20"/>
  <c r="S38" i="20"/>
  <c r="R38" i="20"/>
  <c r="Q38" i="20"/>
  <c r="P38" i="20"/>
  <c r="E38" i="20"/>
  <c r="U38" i="20" s="1"/>
  <c r="S37" i="20"/>
  <c r="R37" i="20"/>
  <c r="Q37" i="20"/>
  <c r="P37" i="20"/>
  <c r="E37" i="20"/>
  <c r="T37" i="20" s="1"/>
  <c r="O35" i="20"/>
  <c r="N35" i="20"/>
  <c r="M35" i="20"/>
  <c r="L35" i="20"/>
  <c r="K35" i="20"/>
  <c r="J35" i="20"/>
  <c r="I35" i="20"/>
  <c r="S35" i="20" s="1"/>
  <c r="H35" i="20"/>
  <c r="G35" i="20"/>
  <c r="F35" i="20"/>
  <c r="C35" i="20"/>
  <c r="B35" i="20"/>
  <c r="E35" i="20" s="1"/>
  <c r="T34" i="20"/>
  <c r="S34" i="20"/>
  <c r="R34" i="20"/>
  <c r="Q34" i="20"/>
  <c r="U34" i="20" s="1"/>
  <c r="P34" i="20"/>
  <c r="E34" i="20"/>
  <c r="O32" i="20"/>
  <c r="N32" i="20"/>
  <c r="M32" i="20"/>
  <c r="L32" i="20"/>
  <c r="K32" i="20"/>
  <c r="J32" i="20"/>
  <c r="I32" i="20"/>
  <c r="S32" i="20" s="1"/>
  <c r="H32" i="20"/>
  <c r="R32" i="20" s="1"/>
  <c r="G32" i="20"/>
  <c r="F32" i="20"/>
  <c r="C32" i="20"/>
  <c r="B32" i="20"/>
  <c r="U31" i="20"/>
  <c r="T31" i="20"/>
  <c r="S31" i="20"/>
  <c r="R31" i="20"/>
  <c r="Q31" i="20"/>
  <c r="P31" i="20"/>
  <c r="E31" i="20"/>
  <c r="S30" i="20"/>
  <c r="R30" i="20"/>
  <c r="Q30" i="20"/>
  <c r="P30" i="20"/>
  <c r="E30" i="20"/>
  <c r="T30" i="20" s="1"/>
  <c r="T29" i="20"/>
  <c r="S29" i="20"/>
  <c r="R29" i="20"/>
  <c r="Q29" i="20"/>
  <c r="P29" i="20"/>
  <c r="E29" i="20"/>
  <c r="U29" i="20" s="1"/>
  <c r="S28" i="20"/>
  <c r="R28" i="20"/>
  <c r="Q28" i="20"/>
  <c r="P28" i="20"/>
  <c r="E28" i="20"/>
  <c r="T28" i="20" s="1"/>
  <c r="S26" i="20"/>
  <c r="O26" i="20"/>
  <c r="N26" i="20"/>
  <c r="M26" i="20"/>
  <c r="L26" i="20"/>
  <c r="K26" i="20"/>
  <c r="J26" i="20"/>
  <c r="I26" i="20"/>
  <c r="H26" i="20"/>
  <c r="R26" i="20" s="1"/>
  <c r="G26" i="20"/>
  <c r="F26" i="20"/>
  <c r="C26" i="20"/>
  <c r="E26" i="20" s="1"/>
  <c r="B26" i="20"/>
  <c r="S25" i="20"/>
  <c r="R25" i="20"/>
  <c r="Q25" i="20"/>
  <c r="P25" i="20"/>
  <c r="E25" i="20"/>
  <c r="T25" i="20" s="1"/>
  <c r="S24" i="20"/>
  <c r="R24" i="20"/>
  <c r="Q24" i="20"/>
  <c r="P24" i="20"/>
  <c r="E24" i="20"/>
  <c r="S23" i="20"/>
  <c r="R23" i="20"/>
  <c r="Q23" i="20"/>
  <c r="P23" i="20"/>
  <c r="E23" i="20"/>
  <c r="S22" i="20"/>
  <c r="R22" i="20"/>
  <c r="Q22" i="20"/>
  <c r="P22" i="20"/>
  <c r="E22" i="20"/>
  <c r="T22" i="20" s="1"/>
  <c r="S21" i="20"/>
  <c r="R21" i="20"/>
  <c r="Q21" i="20"/>
  <c r="P21" i="20"/>
  <c r="E21" i="20"/>
  <c r="U21" i="20" s="1"/>
  <c r="U20" i="20"/>
  <c r="T20" i="20"/>
  <c r="S20" i="20"/>
  <c r="R20" i="20"/>
  <c r="Q20" i="20"/>
  <c r="P20" i="20"/>
  <c r="E20" i="20"/>
  <c r="S19" i="20"/>
  <c r="R19" i="20"/>
  <c r="Q19" i="20"/>
  <c r="P19" i="20"/>
  <c r="E19" i="20"/>
  <c r="T19" i="20" s="1"/>
  <c r="O17" i="20"/>
  <c r="N17" i="20"/>
  <c r="M17" i="20"/>
  <c r="L17" i="20"/>
  <c r="K17" i="20"/>
  <c r="J17" i="20"/>
  <c r="I17" i="20"/>
  <c r="H17" i="20"/>
  <c r="R17" i="20" s="1"/>
  <c r="G17" i="20"/>
  <c r="F17" i="20"/>
  <c r="C17" i="20"/>
  <c r="E17" i="20" s="1"/>
  <c r="B17" i="20"/>
  <c r="U16" i="20"/>
  <c r="S16" i="20"/>
  <c r="R16" i="20"/>
  <c r="Q16" i="20"/>
  <c r="P16" i="20"/>
  <c r="E16" i="20"/>
  <c r="T16" i="20" s="1"/>
  <c r="S15" i="20"/>
  <c r="R15" i="20"/>
  <c r="Q15" i="20"/>
  <c r="P15" i="20"/>
  <c r="E15" i="20"/>
  <c r="S14" i="20"/>
  <c r="R14" i="20"/>
  <c r="Q14" i="20"/>
  <c r="P14" i="20"/>
  <c r="E14" i="20"/>
  <c r="T14" i="20" s="1"/>
  <c r="S13" i="20"/>
  <c r="R13" i="20"/>
  <c r="Q13" i="20"/>
  <c r="P13" i="20"/>
  <c r="E13" i="20"/>
  <c r="U13" i="20" s="1"/>
  <c r="S12" i="20"/>
  <c r="R12" i="20"/>
  <c r="Q12" i="20"/>
  <c r="P12" i="20"/>
  <c r="E12" i="20"/>
  <c r="S11" i="20"/>
  <c r="R11" i="20"/>
  <c r="Q11" i="20"/>
  <c r="P11" i="20"/>
  <c r="E11" i="20"/>
  <c r="U11" i="20" s="1"/>
  <c r="S10" i="20"/>
  <c r="R10" i="20"/>
  <c r="Q10" i="20"/>
  <c r="P10" i="20"/>
  <c r="E10" i="20"/>
  <c r="T10" i="20" s="1"/>
  <c r="U9" i="20"/>
  <c r="T9" i="20"/>
  <c r="S9" i="20"/>
  <c r="R9" i="20"/>
  <c r="Q9" i="20"/>
  <c r="P9" i="20"/>
  <c r="E9" i="20"/>
  <c r="U96" i="19"/>
  <c r="S96" i="19"/>
  <c r="R96" i="19"/>
  <c r="Q96" i="19"/>
  <c r="P96" i="19"/>
  <c r="E96" i="19"/>
  <c r="T96" i="19" s="1"/>
  <c r="T95" i="19"/>
  <c r="S95" i="19"/>
  <c r="R95" i="19"/>
  <c r="Q95" i="19"/>
  <c r="P95" i="19"/>
  <c r="E95" i="19"/>
  <c r="U95" i="19" s="1"/>
  <c r="S94" i="19"/>
  <c r="R94" i="19"/>
  <c r="Q94" i="19"/>
  <c r="P94" i="19"/>
  <c r="E94" i="19"/>
  <c r="T94" i="19" s="1"/>
  <c r="S93" i="19"/>
  <c r="R93" i="19"/>
  <c r="Q93" i="19"/>
  <c r="P93" i="19"/>
  <c r="E93" i="19"/>
  <c r="U93" i="19" s="1"/>
  <c r="S92" i="19"/>
  <c r="R92" i="19"/>
  <c r="Q92" i="19"/>
  <c r="P92" i="19"/>
  <c r="E92" i="19"/>
  <c r="U91" i="19"/>
  <c r="S91" i="19"/>
  <c r="R91" i="19"/>
  <c r="Q91" i="19"/>
  <c r="P91" i="19"/>
  <c r="E91" i="19"/>
  <c r="T91" i="19" s="1"/>
  <c r="S90" i="19"/>
  <c r="R90" i="19"/>
  <c r="Q90" i="19"/>
  <c r="P90" i="19"/>
  <c r="E90" i="19"/>
  <c r="U90" i="19" s="1"/>
  <c r="S89" i="19"/>
  <c r="R89" i="19"/>
  <c r="Q89" i="19"/>
  <c r="P89" i="19"/>
  <c r="E89" i="19"/>
  <c r="U89" i="19" s="1"/>
  <c r="S88" i="19"/>
  <c r="R88" i="19"/>
  <c r="Q88" i="19"/>
  <c r="P88" i="19"/>
  <c r="E88" i="19"/>
  <c r="U88" i="19" s="1"/>
  <c r="O75" i="19"/>
  <c r="N75" i="19"/>
  <c r="M75" i="19"/>
  <c r="L75" i="19"/>
  <c r="K75" i="19"/>
  <c r="J75" i="19"/>
  <c r="I75" i="19"/>
  <c r="S75" i="19" s="1"/>
  <c r="H75" i="19"/>
  <c r="G75" i="19"/>
  <c r="F75" i="19"/>
  <c r="C75" i="19"/>
  <c r="B75" i="19"/>
  <c r="O74" i="19"/>
  <c r="N74" i="19"/>
  <c r="M74" i="19"/>
  <c r="L74" i="19"/>
  <c r="K74" i="19"/>
  <c r="J74" i="19"/>
  <c r="I74" i="19"/>
  <c r="S74" i="19" s="1"/>
  <c r="H74" i="19"/>
  <c r="G74" i="19"/>
  <c r="F74" i="19"/>
  <c r="C74" i="19"/>
  <c r="B74" i="19"/>
  <c r="E74" i="19" s="1"/>
  <c r="O73" i="19"/>
  <c r="N73" i="19"/>
  <c r="M73" i="19"/>
  <c r="Q73" i="19" s="1"/>
  <c r="L73" i="19"/>
  <c r="K73" i="19"/>
  <c r="J73" i="19"/>
  <c r="I73" i="19"/>
  <c r="S73" i="19" s="1"/>
  <c r="H73" i="19"/>
  <c r="G73" i="19"/>
  <c r="F73" i="19"/>
  <c r="C73" i="19"/>
  <c r="B73" i="19"/>
  <c r="S72" i="19"/>
  <c r="R72" i="19"/>
  <c r="Q72" i="19"/>
  <c r="P72" i="19"/>
  <c r="E72" i="19"/>
  <c r="U72" i="19" s="1"/>
  <c r="S71" i="19"/>
  <c r="R71" i="19"/>
  <c r="Q71" i="19"/>
  <c r="P71" i="19"/>
  <c r="T71" i="19" s="1"/>
  <c r="E71" i="19"/>
  <c r="O69" i="19"/>
  <c r="N69" i="19"/>
  <c r="M69" i="19"/>
  <c r="L69" i="19"/>
  <c r="K69" i="19"/>
  <c r="J69" i="19"/>
  <c r="I69" i="19"/>
  <c r="H69" i="19"/>
  <c r="G69" i="19"/>
  <c r="F69" i="19"/>
  <c r="C69" i="19"/>
  <c r="B69" i="19"/>
  <c r="E69" i="19" s="1"/>
  <c r="O68" i="19"/>
  <c r="N68" i="19"/>
  <c r="M68" i="19"/>
  <c r="L68" i="19"/>
  <c r="K68" i="19"/>
  <c r="J68" i="19"/>
  <c r="I68" i="19"/>
  <c r="S68" i="19" s="1"/>
  <c r="H68" i="19"/>
  <c r="R68" i="19" s="1"/>
  <c r="G68" i="19"/>
  <c r="F68" i="19"/>
  <c r="C68" i="19"/>
  <c r="B68" i="19"/>
  <c r="U67" i="19"/>
  <c r="T67" i="19"/>
  <c r="S67" i="19"/>
  <c r="R67" i="19"/>
  <c r="Q67" i="19"/>
  <c r="P67" i="19"/>
  <c r="E67" i="19"/>
  <c r="U66" i="19"/>
  <c r="S66" i="19"/>
  <c r="R66" i="19"/>
  <c r="Q66" i="19"/>
  <c r="P66" i="19"/>
  <c r="E66" i="19"/>
  <c r="T66" i="19" s="1"/>
  <c r="S65" i="19"/>
  <c r="R65" i="19"/>
  <c r="Q65" i="19"/>
  <c r="P65" i="19"/>
  <c r="E65" i="19"/>
  <c r="T65" i="19" s="1"/>
  <c r="S64" i="19"/>
  <c r="R64" i="19"/>
  <c r="Q64" i="19"/>
  <c r="P64" i="19"/>
  <c r="E64" i="19"/>
  <c r="U64" i="19" s="1"/>
  <c r="U63" i="19"/>
  <c r="S63" i="19"/>
  <c r="R63" i="19"/>
  <c r="Q63" i="19"/>
  <c r="P63" i="19"/>
  <c r="E63" i="19"/>
  <c r="O61" i="19"/>
  <c r="N61" i="19"/>
  <c r="M61" i="19"/>
  <c r="L61" i="19"/>
  <c r="K61" i="19"/>
  <c r="J61" i="19"/>
  <c r="I61" i="19"/>
  <c r="S61" i="19" s="1"/>
  <c r="H61" i="19"/>
  <c r="R61" i="19" s="1"/>
  <c r="C61" i="19"/>
  <c r="B61" i="19"/>
  <c r="S60" i="19"/>
  <c r="R60" i="19"/>
  <c r="Q60" i="19"/>
  <c r="P60" i="19"/>
  <c r="E60" i="19"/>
  <c r="U60" i="19" s="1"/>
  <c r="S59" i="19"/>
  <c r="R59" i="19"/>
  <c r="Q59" i="19"/>
  <c r="P59" i="19"/>
  <c r="E59" i="19"/>
  <c r="U59" i="19" s="1"/>
  <c r="S58" i="19"/>
  <c r="R58" i="19"/>
  <c r="Q58" i="19"/>
  <c r="P58" i="19"/>
  <c r="E58" i="19"/>
  <c r="T58" i="19" s="1"/>
  <c r="S57" i="19"/>
  <c r="R57" i="19"/>
  <c r="Q57" i="19"/>
  <c r="P57" i="19"/>
  <c r="E57" i="19"/>
  <c r="O55" i="19"/>
  <c r="N55" i="19"/>
  <c r="M55" i="19"/>
  <c r="L55" i="19"/>
  <c r="K55" i="19"/>
  <c r="J55" i="19"/>
  <c r="I55" i="19"/>
  <c r="S55" i="19" s="1"/>
  <c r="H55" i="19"/>
  <c r="G55" i="19"/>
  <c r="F55" i="19"/>
  <c r="C55" i="19"/>
  <c r="B55" i="19"/>
  <c r="U54" i="19"/>
  <c r="T54" i="19"/>
  <c r="S54" i="19"/>
  <c r="R54" i="19"/>
  <c r="Q54" i="19"/>
  <c r="P54" i="19"/>
  <c r="E54" i="19"/>
  <c r="S53" i="19"/>
  <c r="R53" i="19"/>
  <c r="Q53" i="19"/>
  <c r="P53" i="19"/>
  <c r="E53" i="19"/>
  <c r="U53" i="19" s="1"/>
  <c r="S52" i="19"/>
  <c r="R52" i="19"/>
  <c r="Q52" i="19"/>
  <c r="P52" i="19"/>
  <c r="E52" i="19"/>
  <c r="U52" i="19" s="1"/>
  <c r="S51" i="19"/>
  <c r="R51" i="19"/>
  <c r="Q51" i="19"/>
  <c r="P51" i="19"/>
  <c r="E51" i="19"/>
  <c r="T51" i="19" s="1"/>
  <c r="S50" i="19"/>
  <c r="R50" i="19"/>
  <c r="Q50" i="19"/>
  <c r="P50" i="19"/>
  <c r="E50" i="19"/>
  <c r="U50" i="19" s="1"/>
  <c r="S49" i="19"/>
  <c r="R49" i="19"/>
  <c r="Q49" i="19"/>
  <c r="P49" i="19"/>
  <c r="E49" i="19"/>
  <c r="U49" i="19" s="1"/>
  <c r="S48" i="19"/>
  <c r="R48" i="19"/>
  <c r="Q48" i="19"/>
  <c r="P48" i="19"/>
  <c r="E48" i="19"/>
  <c r="T48" i="19" s="1"/>
  <c r="S47" i="19"/>
  <c r="R47" i="19"/>
  <c r="Q47" i="19"/>
  <c r="P47" i="19"/>
  <c r="E47" i="19"/>
  <c r="T47" i="19" s="1"/>
  <c r="S46" i="19"/>
  <c r="R46" i="19"/>
  <c r="Q46" i="19"/>
  <c r="P46" i="19"/>
  <c r="E46" i="19"/>
  <c r="U46" i="19" s="1"/>
  <c r="S45" i="19"/>
  <c r="R45" i="19"/>
  <c r="Q45" i="19"/>
  <c r="P45" i="19"/>
  <c r="E45" i="19"/>
  <c r="T45" i="19" s="1"/>
  <c r="T44" i="19"/>
  <c r="S44" i="19"/>
  <c r="R44" i="19"/>
  <c r="Q44" i="19"/>
  <c r="P44" i="19"/>
  <c r="E44" i="19"/>
  <c r="U44" i="19" s="1"/>
  <c r="O42" i="19"/>
  <c r="N42" i="19"/>
  <c r="M42" i="19"/>
  <c r="L42" i="19"/>
  <c r="K42" i="19"/>
  <c r="J42" i="19"/>
  <c r="I42" i="19"/>
  <c r="S42" i="19" s="1"/>
  <c r="H42" i="19"/>
  <c r="R42" i="19" s="1"/>
  <c r="G42" i="19"/>
  <c r="F42" i="19"/>
  <c r="C42" i="19"/>
  <c r="B42" i="19"/>
  <c r="S41" i="19"/>
  <c r="R41" i="19"/>
  <c r="Q41" i="19"/>
  <c r="P41" i="19"/>
  <c r="E41" i="19"/>
  <c r="U41" i="19" s="1"/>
  <c r="S40" i="19"/>
  <c r="R40" i="19"/>
  <c r="Q40" i="19"/>
  <c r="P40" i="19"/>
  <c r="E40" i="19"/>
  <c r="S39" i="19"/>
  <c r="R39" i="19"/>
  <c r="Q39" i="19"/>
  <c r="P39" i="19"/>
  <c r="E39" i="19"/>
  <c r="U39" i="19" s="1"/>
  <c r="S38" i="19"/>
  <c r="R38" i="19"/>
  <c r="Q38" i="19"/>
  <c r="P38" i="19"/>
  <c r="E38" i="19"/>
  <c r="S37" i="19"/>
  <c r="R37" i="19"/>
  <c r="Q37" i="19"/>
  <c r="P37" i="19"/>
  <c r="E37" i="19"/>
  <c r="S35" i="19"/>
  <c r="O35" i="19"/>
  <c r="N35" i="19"/>
  <c r="M35" i="19"/>
  <c r="L35" i="19"/>
  <c r="K35" i="19"/>
  <c r="J35" i="19"/>
  <c r="R35" i="19" s="1"/>
  <c r="I35" i="19"/>
  <c r="H35" i="19"/>
  <c r="G35" i="19"/>
  <c r="F35" i="19"/>
  <c r="C35" i="19"/>
  <c r="B35" i="19"/>
  <c r="E35" i="19" s="1"/>
  <c r="S34" i="19"/>
  <c r="R34" i="19"/>
  <c r="Q34" i="19"/>
  <c r="P34" i="19"/>
  <c r="E34" i="19"/>
  <c r="O32" i="19"/>
  <c r="N32" i="19"/>
  <c r="M32" i="19"/>
  <c r="L32" i="19"/>
  <c r="K32" i="19"/>
  <c r="J32" i="19"/>
  <c r="I32" i="19"/>
  <c r="H32" i="19"/>
  <c r="G32" i="19"/>
  <c r="F32" i="19"/>
  <c r="C32" i="19"/>
  <c r="B32" i="19"/>
  <c r="S31" i="19"/>
  <c r="R31" i="19"/>
  <c r="Q31" i="19"/>
  <c r="P31" i="19"/>
  <c r="E31" i="19"/>
  <c r="T31" i="19" s="1"/>
  <c r="U30" i="19"/>
  <c r="S30" i="19"/>
  <c r="R30" i="19"/>
  <c r="Q30" i="19"/>
  <c r="P30" i="19"/>
  <c r="E30" i="19"/>
  <c r="T30" i="19" s="1"/>
  <c r="U29" i="19"/>
  <c r="T29" i="19"/>
  <c r="S29" i="19"/>
  <c r="R29" i="19"/>
  <c r="Q29" i="19"/>
  <c r="P29" i="19"/>
  <c r="E29" i="19"/>
  <c r="S28" i="19"/>
  <c r="R28" i="19"/>
  <c r="Q28" i="19"/>
  <c r="P28" i="19"/>
  <c r="E28" i="19"/>
  <c r="O26" i="19"/>
  <c r="N26" i="19"/>
  <c r="M26" i="19"/>
  <c r="L26" i="19"/>
  <c r="K26" i="19"/>
  <c r="J26" i="19"/>
  <c r="I26" i="19"/>
  <c r="S26" i="19" s="1"/>
  <c r="H26" i="19"/>
  <c r="R26" i="19" s="1"/>
  <c r="G26" i="19"/>
  <c r="F26" i="19"/>
  <c r="C26" i="19"/>
  <c r="B26" i="19"/>
  <c r="S25" i="19"/>
  <c r="R25" i="19"/>
  <c r="Q25" i="19"/>
  <c r="P25" i="19"/>
  <c r="E25" i="19"/>
  <c r="T25" i="19" s="1"/>
  <c r="S24" i="19"/>
  <c r="R24" i="19"/>
  <c r="Q24" i="19"/>
  <c r="P24" i="19"/>
  <c r="E24" i="19"/>
  <c r="U24" i="19" s="1"/>
  <c r="S23" i="19"/>
  <c r="R23" i="19"/>
  <c r="Q23" i="19"/>
  <c r="P23" i="19"/>
  <c r="E23" i="19"/>
  <c r="S22" i="19"/>
  <c r="R22" i="19"/>
  <c r="Q22" i="19"/>
  <c r="P22" i="19"/>
  <c r="E22" i="19"/>
  <c r="U22" i="19" s="1"/>
  <c r="S21" i="19"/>
  <c r="R21" i="19"/>
  <c r="Q21" i="19"/>
  <c r="P21" i="19"/>
  <c r="E21" i="19"/>
  <c r="U21" i="19" s="1"/>
  <c r="S20" i="19"/>
  <c r="R20" i="19"/>
  <c r="Q20" i="19"/>
  <c r="P20" i="19"/>
  <c r="E20" i="19"/>
  <c r="T20" i="19" s="1"/>
  <c r="S19" i="19"/>
  <c r="R19" i="19"/>
  <c r="Q19" i="19"/>
  <c r="P19" i="19"/>
  <c r="E19" i="19"/>
  <c r="O17" i="19"/>
  <c r="N17" i="19"/>
  <c r="M17" i="19"/>
  <c r="L17" i="19"/>
  <c r="K17" i="19"/>
  <c r="J17" i="19"/>
  <c r="R17" i="19" s="1"/>
  <c r="I17" i="19"/>
  <c r="S17" i="19" s="1"/>
  <c r="H17" i="19"/>
  <c r="G17" i="19"/>
  <c r="F17" i="19"/>
  <c r="C17" i="19"/>
  <c r="B17" i="19"/>
  <c r="E17" i="19" s="1"/>
  <c r="S16" i="19"/>
  <c r="R16" i="19"/>
  <c r="Q16" i="19"/>
  <c r="P16" i="19"/>
  <c r="E16" i="19"/>
  <c r="U16" i="19" s="1"/>
  <c r="U15" i="19"/>
  <c r="T15" i="19"/>
  <c r="S15" i="19"/>
  <c r="R15" i="19"/>
  <c r="Q15" i="19"/>
  <c r="P15" i="19"/>
  <c r="E15" i="19"/>
  <c r="S14" i="19"/>
  <c r="R14" i="19"/>
  <c r="Q14" i="19"/>
  <c r="P14" i="19"/>
  <c r="E14" i="19"/>
  <c r="T14" i="19" s="1"/>
  <c r="T13" i="19"/>
  <c r="S13" i="19"/>
  <c r="R13" i="19"/>
  <c r="Q13" i="19"/>
  <c r="P13" i="19"/>
  <c r="E13" i="19"/>
  <c r="U13" i="19" s="1"/>
  <c r="S12" i="19"/>
  <c r="R12" i="19"/>
  <c r="Q12" i="19"/>
  <c r="P12" i="19"/>
  <c r="E12" i="19"/>
  <c r="T12" i="19" s="1"/>
  <c r="T11" i="19"/>
  <c r="S11" i="19"/>
  <c r="R11" i="19"/>
  <c r="Q11" i="19"/>
  <c r="P11" i="19"/>
  <c r="E11" i="19"/>
  <c r="U11" i="19" s="1"/>
  <c r="S10" i="19"/>
  <c r="R10" i="19"/>
  <c r="Q10" i="19"/>
  <c r="P10" i="19"/>
  <c r="E10" i="19"/>
  <c r="S9" i="19"/>
  <c r="R9" i="19"/>
  <c r="Q9" i="19"/>
  <c r="P9" i="19"/>
  <c r="E9" i="19"/>
  <c r="U9" i="19" s="1"/>
  <c r="S96" i="18"/>
  <c r="R96" i="18"/>
  <c r="Q96" i="18"/>
  <c r="P96" i="18"/>
  <c r="E96" i="18"/>
  <c r="U96" i="18" s="1"/>
  <c r="U95" i="18"/>
  <c r="T95" i="18"/>
  <c r="S95" i="18"/>
  <c r="R95" i="18"/>
  <c r="Q95" i="18"/>
  <c r="P95" i="18"/>
  <c r="E95" i="18"/>
  <c r="S94" i="18"/>
  <c r="R94" i="18"/>
  <c r="Q94" i="18"/>
  <c r="P94" i="18"/>
  <c r="E94" i="18"/>
  <c r="T94" i="18" s="1"/>
  <c r="T93" i="18"/>
  <c r="S93" i="18"/>
  <c r="R93" i="18"/>
  <c r="Q93" i="18"/>
  <c r="P93" i="18"/>
  <c r="E93" i="18"/>
  <c r="U93" i="18" s="1"/>
  <c r="T92" i="18"/>
  <c r="S92" i="18"/>
  <c r="R92" i="18"/>
  <c r="Q92" i="18"/>
  <c r="P92" i="18"/>
  <c r="E92" i="18"/>
  <c r="U92" i="18" s="1"/>
  <c r="S91" i="18"/>
  <c r="R91" i="18"/>
  <c r="Q91" i="18"/>
  <c r="P91" i="18"/>
  <c r="E91" i="18"/>
  <c r="U91" i="18" s="1"/>
  <c r="S90" i="18"/>
  <c r="R90" i="18"/>
  <c r="Q90" i="18"/>
  <c r="P90" i="18"/>
  <c r="E90" i="18"/>
  <c r="U90" i="18" s="1"/>
  <c r="S89" i="18"/>
  <c r="R89" i="18"/>
  <c r="Q89" i="18"/>
  <c r="P89" i="18"/>
  <c r="E89" i="18"/>
  <c r="T89" i="18" s="1"/>
  <c r="S88" i="18"/>
  <c r="R88" i="18"/>
  <c r="Q88" i="18"/>
  <c r="P88" i="18"/>
  <c r="E88" i="18"/>
  <c r="U88" i="18" s="1"/>
  <c r="O75" i="18"/>
  <c r="N75" i="18"/>
  <c r="M75" i="18"/>
  <c r="L75" i="18"/>
  <c r="K75" i="18"/>
  <c r="J75" i="18"/>
  <c r="I75" i="18"/>
  <c r="H75" i="18"/>
  <c r="G75" i="18"/>
  <c r="F75" i="18"/>
  <c r="C75" i="18"/>
  <c r="B75" i="18"/>
  <c r="O74" i="18"/>
  <c r="N74" i="18"/>
  <c r="M74" i="18"/>
  <c r="L74" i="18"/>
  <c r="K74" i="18"/>
  <c r="J74" i="18"/>
  <c r="I74" i="18"/>
  <c r="Q74" i="18" s="1"/>
  <c r="H74" i="18"/>
  <c r="P74" i="18" s="1"/>
  <c r="G74" i="18"/>
  <c r="F74" i="18"/>
  <c r="E74" i="18"/>
  <c r="C74" i="18"/>
  <c r="B74" i="18"/>
  <c r="O73" i="18"/>
  <c r="N73" i="18"/>
  <c r="M73" i="18"/>
  <c r="L73" i="18"/>
  <c r="K73" i="18"/>
  <c r="J73" i="18"/>
  <c r="I73" i="18"/>
  <c r="H73" i="18"/>
  <c r="R73" i="18" s="1"/>
  <c r="G73" i="18"/>
  <c r="F73" i="18"/>
  <c r="C73" i="18"/>
  <c r="E73" i="18" s="1"/>
  <c r="B73" i="18"/>
  <c r="S72" i="18"/>
  <c r="R72" i="18"/>
  <c r="Q72" i="18"/>
  <c r="P72" i="18"/>
  <c r="E72" i="18"/>
  <c r="U72" i="18" s="1"/>
  <c r="S71" i="18"/>
  <c r="R71" i="18"/>
  <c r="Q71" i="18"/>
  <c r="P71" i="18"/>
  <c r="E71" i="18"/>
  <c r="O69" i="18"/>
  <c r="N69" i="18"/>
  <c r="M69" i="18"/>
  <c r="L69" i="18"/>
  <c r="K69" i="18"/>
  <c r="J69" i="18"/>
  <c r="I69" i="18"/>
  <c r="H69" i="18"/>
  <c r="G69" i="18"/>
  <c r="F69" i="18"/>
  <c r="C69" i="18"/>
  <c r="B69" i="18"/>
  <c r="O68" i="18"/>
  <c r="N68" i="18"/>
  <c r="M68" i="18"/>
  <c r="L68" i="18"/>
  <c r="K68" i="18"/>
  <c r="J68" i="18"/>
  <c r="I68" i="18"/>
  <c r="H68" i="18"/>
  <c r="R68" i="18" s="1"/>
  <c r="G68" i="18"/>
  <c r="F68" i="18"/>
  <c r="C68" i="18"/>
  <c r="B68" i="18"/>
  <c r="S67" i="18"/>
  <c r="R67" i="18"/>
  <c r="Q67" i="18"/>
  <c r="P67" i="18"/>
  <c r="E67" i="18"/>
  <c r="U67" i="18" s="1"/>
  <c r="S66" i="18"/>
  <c r="R66" i="18"/>
  <c r="Q66" i="18"/>
  <c r="P66" i="18"/>
  <c r="E66" i="18"/>
  <c r="T66" i="18" s="1"/>
  <c r="S65" i="18"/>
  <c r="R65" i="18"/>
  <c r="Q65" i="18"/>
  <c r="P65" i="18"/>
  <c r="E65" i="18"/>
  <c r="U65" i="18" s="1"/>
  <c r="S64" i="18"/>
  <c r="R64" i="18"/>
  <c r="Q64" i="18"/>
  <c r="P64" i="18"/>
  <c r="E64" i="18"/>
  <c r="U64" i="18" s="1"/>
  <c r="S63" i="18"/>
  <c r="R63" i="18"/>
  <c r="Q63" i="18"/>
  <c r="P63" i="18"/>
  <c r="E63" i="18"/>
  <c r="T63" i="18" s="1"/>
  <c r="O61" i="18"/>
  <c r="N61" i="18"/>
  <c r="M61" i="18"/>
  <c r="L61" i="18"/>
  <c r="K61" i="18"/>
  <c r="J61" i="18"/>
  <c r="I61" i="18"/>
  <c r="S61" i="18" s="1"/>
  <c r="H61" i="18"/>
  <c r="C61" i="18"/>
  <c r="B61" i="18"/>
  <c r="S60" i="18"/>
  <c r="R60" i="18"/>
  <c r="Q60" i="18"/>
  <c r="P60" i="18"/>
  <c r="E60" i="18"/>
  <c r="U60" i="18" s="1"/>
  <c r="S59" i="18"/>
  <c r="R59" i="18"/>
  <c r="Q59" i="18"/>
  <c r="P59" i="18"/>
  <c r="E59" i="18"/>
  <c r="U59" i="18" s="1"/>
  <c r="S58" i="18"/>
  <c r="R58" i="18"/>
  <c r="Q58" i="18"/>
  <c r="P58" i="18"/>
  <c r="E58" i="18"/>
  <c r="U58" i="18" s="1"/>
  <c r="S57" i="18"/>
  <c r="R57" i="18"/>
  <c r="Q57" i="18"/>
  <c r="P57" i="18"/>
  <c r="E57" i="18"/>
  <c r="T57" i="18" s="1"/>
  <c r="O55" i="18"/>
  <c r="N55" i="18"/>
  <c r="M55" i="18"/>
  <c r="L55" i="18"/>
  <c r="K55" i="18"/>
  <c r="J55" i="18"/>
  <c r="I55" i="18"/>
  <c r="Q55" i="18" s="1"/>
  <c r="H55" i="18"/>
  <c r="P55" i="18" s="1"/>
  <c r="G55" i="18"/>
  <c r="F55" i="18"/>
  <c r="C55" i="18"/>
  <c r="B55" i="18"/>
  <c r="S54" i="18"/>
  <c r="R54" i="18"/>
  <c r="Q54" i="18"/>
  <c r="P54" i="18"/>
  <c r="E54" i="18"/>
  <c r="T54" i="18" s="1"/>
  <c r="S53" i="18"/>
  <c r="R53" i="18"/>
  <c r="Q53" i="18"/>
  <c r="P53" i="18"/>
  <c r="E53" i="18"/>
  <c r="U53" i="18" s="1"/>
  <c r="S52" i="18"/>
  <c r="R52" i="18"/>
  <c r="Q52" i="18"/>
  <c r="P52" i="18"/>
  <c r="E52" i="18"/>
  <c r="U52" i="18" s="1"/>
  <c r="U51" i="18"/>
  <c r="S51" i="18"/>
  <c r="R51" i="18"/>
  <c r="Q51" i="18"/>
  <c r="P51" i="18"/>
  <c r="E51" i="18"/>
  <c r="T51" i="18" s="1"/>
  <c r="S50" i="18"/>
  <c r="R50" i="18"/>
  <c r="Q50" i="18"/>
  <c r="P50" i="18"/>
  <c r="E50" i="18"/>
  <c r="S49" i="18"/>
  <c r="R49" i="18"/>
  <c r="Q49" i="18"/>
  <c r="P49" i="18"/>
  <c r="E49" i="18"/>
  <c r="U49" i="18" s="1"/>
  <c r="S48" i="18"/>
  <c r="R48" i="18"/>
  <c r="Q48" i="18"/>
  <c r="P48" i="18"/>
  <c r="E48" i="18"/>
  <c r="U48" i="18" s="1"/>
  <c r="S47" i="18"/>
  <c r="R47" i="18"/>
  <c r="Q47" i="18"/>
  <c r="P47" i="18"/>
  <c r="E47" i="18"/>
  <c r="U47" i="18" s="1"/>
  <c r="S46" i="18"/>
  <c r="R46" i="18"/>
  <c r="Q46" i="18"/>
  <c r="P46" i="18"/>
  <c r="E46" i="18"/>
  <c r="T46" i="18" s="1"/>
  <c r="S45" i="18"/>
  <c r="R45" i="18"/>
  <c r="Q45" i="18"/>
  <c r="P45" i="18"/>
  <c r="E45" i="18"/>
  <c r="U45" i="18" s="1"/>
  <c r="S44" i="18"/>
  <c r="R44" i="18"/>
  <c r="Q44" i="18"/>
  <c r="P44" i="18"/>
  <c r="E44" i="18"/>
  <c r="U44" i="18" s="1"/>
  <c r="O42" i="18"/>
  <c r="N42" i="18"/>
  <c r="M42" i="18"/>
  <c r="L42" i="18"/>
  <c r="K42" i="18"/>
  <c r="J42" i="18"/>
  <c r="I42" i="18"/>
  <c r="H42" i="18"/>
  <c r="G42" i="18"/>
  <c r="F42" i="18"/>
  <c r="C42" i="18"/>
  <c r="B42" i="18"/>
  <c r="U41" i="18"/>
  <c r="T41" i="18"/>
  <c r="S41" i="18"/>
  <c r="R41" i="18"/>
  <c r="Q41" i="18"/>
  <c r="P41" i="18"/>
  <c r="E41" i="18"/>
  <c r="U40" i="18"/>
  <c r="S40" i="18"/>
  <c r="R40" i="18"/>
  <c r="Q40" i="18"/>
  <c r="P40" i="18"/>
  <c r="E40" i="18"/>
  <c r="T40" i="18" s="1"/>
  <c r="T39" i="18"/>
  <c r="S39" i="18"/>
  <c r="R39" i="18"/>
  <c r="Q39" i="18"/>
  <c r="P39" i="18"/>
  <c r="E39" i="18"/>
  <c r="U39" i="18" s="1"/>
  <c r="S38" i="18"/>
  <c r="R38" i="18"/>
  <c r="Q38" i="18"/>
  <c r="P38" i="18"/>
  <c r="T38" i="18" s="1"/>
  <c r="E38" i="18"/>
  <c r="S37" i="18"/>
  <c r="R37" i="18"/>
  <c r="Q37" i="18"/>
  <c r="P37" i="18"/>
  <c r="T37" i="18" s="1"/>
  <c r="E37" i="18"/>
  <c r="O35" i="18"/>
  <c r="N35" i="18"/>
  <c r="M35" i="18"/>
  <c r="L35" i="18"/>
  <c r="K35" i="18"/>
  <c r="J35" i="18"/>
  <c r="I35" i="18"/>
  <c r="S35" i="18" s="1"/>
  <c r="H35" i="18"/>
  <c r="G35" i="18"/>
  <c r="F35" i="18"/>
  <c r="C35" i="18"/>
  <c r="B35" i="18"/>
  <c r="E35" i="18" s="1"/>
  <c r="S34" i="18"/>
  <c r="R34" i="18"/>
  <c r="Q34" i="18"/>
  <c r="P34" i="18"/>
  <c r="T34" i="18" s="1"/>
  <c r="E34" i="18"/>
  <c r="O32" i="18"/>
  <c r="N32" i="18"/>
  <c r="M32" i="18"/>
  <c r="L32" i="18"/>
  <c r="K32" i="18"/>
  <c r="J32" i="18"/>
  <c r="I32" i="18"/>
  <c r="S32" i="18" s="1"/>
  <c r="H32" i="18"/>
  <c r="G32" i="18"/>
  <c r="F32" i="18"/>
  <c r="C32" i="18"/>
  <c r="B32" i="18"/>
  <c r="S31" i="18"/>
  <c r="R31" i="18"/>
  <c r="Q31" i="18"/>
  <c r="P31" i="18"/>
  <c r="E31" i="18"/>
  <c r="S30" i="18"/>
  <c r="R30" i="18"/>
  <c r="Q30" i="18"/>
  <c r="P30" i="18"/>
  <c r="E30" i="18"/>
  <c r="U30" i="18" s="1"/>
  <c r="S29" i="18"/>
  <c r="R29" i="18"/>
  <c r="Q29" i="18"/>
  <c r="P29" i="18"/>
  <c r="E29" i="18"/>
  <c r="T29" i="18" s="1"/>
  <c r="S28" i="18"/>
  <c r="R28" i="18"/>
  <c r="Q28" i="18"/>
  <c r="P28" i="18"/>
  <c r="E28" i="18"/>
  <c r="U28" i="18" s="1"/>
  <c r="O26" i="18"/>
  <c r="N26" i="18"/>
  <c r="M26" i="18"/>
  <c r="L26" i="18"/>
  <c r="K26" i="18"/>
  <c r="J26" i="18"/>
  <c r="I26" i="18"/>
  <c r="H26" i="18"/>
  <c r="G26" i="18"/>
  <c r="F26" i="18"/>
  <c r="C26" i="18"/>
  <c r="B26" i="18"/>
  <c r="S25" i="18"/>
  <c r="R25" i="18"/>
  <c r="Q25" i="18"/>
  <c r="P25" i="18"/>
  <c r="E25" i="18"/>
  <c r="U25" i="18" s="1"/>
  <c r="T24" i="18"/>
  <c r="S24" i="18"/>
  <c r="R24" i="18"/>
  <c r="Q24" i="18"/>
  <c r="P24" i="18"/>
  <c r="E24" i="18"/>
  <c r="U24" i="18" s="1"/>
  <c r="S23" i="18"/>
  <c r="R23" i="18"/>
  <c r="Q23" i="18"/>
  <c r="P23" i="18"/>
  <c r="E23" i="18"/>
  <c r="U23" i="18" s="1"/>
  <c r="T22" i="18"/>
  <c r="S22" i="18"/>
  <c r="R22" i="18"/>
  <c r="Q22" i="18"/>
  <c r="P22" i="18"/>
  <c r="E22" i="18"/>
  <c r="U22" i="18" s="1"/>
  <c r="S21" i="18"/>
  <c r="R21" i="18"/>
  <c r="Q21" i="18"/>
  <c r="P21" i="18"/>
  <c r="E21" i="18"/>
  <c r="U21" i="18" s="1"/>
  <c r="U20" i="18"/>
  <c r="T20" i="18"/>
  <c r="S20" i="18"/>
  <c r="R20" i="18"/>
  <c r="Q20" i="18"/>
  <c r="P20" i="18"/>
  <c r="E20" i="18"/>
  <c r="S19" i="18"/>
  <c r="R19" i="18"/>
  <c r="Q19" i="18"/>
  <c r="P19" i="18"/>
  <c r="E19" i="18"/>
  <c r="U19" i="18" s="1"/>
  <c r="O17" i="18"/>
  <c r="N17" i="18"/>
  <c r="M17" i="18"/>
  <c r="L17" i="18"/>
  <c r="K17" i="18"/>
  <c r="J17" i="18"/>
  <c r="I17" i="18"/>
  <c r="H17" i="18"/>
  <c r="R17" i="18" s="1"/>
  <c r="G17" i="18"/>
  <c r="F17" i="18"/>
  <c r="C17" i="18"/>
  <c r="B17" i="18"/>
  <c r="E17" i="18" s="1"/>
  <c r="S16" i="18"/>
  <c r="R16" i="18"/>
  <c r="Q16" i="18"/>
  <c r="P16" i="18"/>
  <c r="E16" i="18"/>
  <c r="U16" i="18" s="1"/>
  <c r="S15" i="18"/>
  <c r="R15" i="18"/>
  <c r="Q15" i="18"/>
  <c r="P15" i="18"/>
  <c r="E15" i="18"/>
  <c r="S14" i="18"/>
  <c r="R14" i="18"/>
  <c r="Q14" i="18"/>
  <c r="P14" i="18"/>
  <c r="E14" i="18"/>
  <c r="S13" i="18"/>
  <c r="R13" i="18"/>
  <c r="Q13" i="18"/>
  <c r="P13" i="18"/>
  <c r="E13" i="18"/>
  <c r="U13" i="18" s="1"/>
  <c r="S12" i="18"/>
  <c r="R12" i="18"/>
  <c r="Q12" i="18"/>
  <c r="P12" i="18"/>
  <c r="E12" i="18"/>
  <c r="S11" i="18"/>
  <c r="R11" i="18"/>
  <c r="Q11" i="18"/>
  <c r="P11" i="18"/>
  <c r="E11" i="18"/>
  <c r="U11" i="18" s="1"/>
  <c r="U10" i="18"/>
  <c r="S10" i="18"/>
  <c r="R10" i="18"/>
  <c r="Q10" i="18"/>
  <c r="P10" i="18"/>
  <c r="E10" i="18"/>
  <c r="S9" i="18"/>
  <c r="R9" i="18"/>
  <c r="Q9" i="18"/>
  <c r="P9" i="18"/>
  <c r="E9" i="18"/>
  <c r="T9" i="18" s="1"/>
  <c r="S96" i="17"/>
  <c r="R96" i="17"/>
  <c r="Q96" i="17"/>
  <c r="P96" i="17"/>
  <c r="E96" i="17"/>
  <c r="U96" i="17" s="1"/>
  <c r="U95" i="17"/>
  <c r="S95" i="17"/>
  <c r="R95" i="17"/>
  <c r="Q95" i="17"/>
  <c r="P95" i="17"/>
  <c r="E95" i="17"/>
  <c r="T95" i="17" s="1"/>
  <c r="S94" i="17"/>
  <c r="R94" i="17"/>
  <c r="Q94" i="17"/>
  <c r="P94" i="17"/>
  <c r="E94" i="17"/>
  <c r="U93" i="17"/>
  <c r="T93" i="17"/>
  <c r="S93" i="17"/>
  <c r="R93" i="17"/>
  <c r="Q93" i="17"/>
  <c r="P93" i="17"/>
  <c r="E93" i="17"/>
  <c r="U92" i="17"/>
  <c r="S92" i="17"/>
  <c r="R92" i="17"/>
  <c r="Q92" i="17"/>
  <c r="P92" i="17"/>
  <c r="E92" i="17"/>
  <c r="T92" i="17" s="1"/>
  <c r="T91" i="17"/>
  <c r="S91" i="17"/>
  <c r="R91" i="17"/>
  <c r="Q91" i="17"/>
  <c r="P91" i="17"/>
  <c r="E91" i="17"/>
  <c r="U91" i="17" s="1"/>
  <c r="U90" i="17"/>
  <c r="T90" i="17"/>
  <c r="S90" i="17"/>
  <c r="R90" i="17"/>
  <c r="Q90" i="17"/>
  <c r="P90" i="17"/>
  <c r="E90" i="17"/>
  <c r="T89" i="17"/>
  <c r="S89" i="17"/>
  <c r="R89" i="17"/>
  <c r="Q89" i="17"/>
  <c r="P89" i="17"/>
  <c r="E89" i="17"/>
  <c r="U89" i="17" s="1"/>
  <c r="S88" i="17"/>
  <c r="R88" i="17"/>
  <c r="Q88" i="17"/>
  <c r="P88" i="17"/>
  <c r="E88" i="17"/>
  <c r="O75" i="17"/>
  <c r="N75" i="17"/>
  <c r="M75" i="17"/>
  <c r="L75" i="17"/>
  <c r="K75" i="17"/>
  <c r="J75" i="17"/>
  <c r="I75" i="17"/>
  <c r="H75" i="17"/>
  <c r="G75" i="17"/>
  <c r="F75" i="17"/>
  <c r="C75" i="17"/>
  <c r="B75" i="17"/>
  <c r="E75" i="17" s="1"/>
  <c r="O74" i="17"/>
  <c r="N74" i="17"/>
  <c r="M74" i="17"/>
  <c r="L74" i="17"/>
  <c r="K74" i="17"/>
  <c r="J74" i="17"/>
  <c r="R74" i="17" s="1"/>
  <c r="I74" i="17"/>
  <c r="H74" i="17"/>
  <c r="G74" i="17"/>
  <c r="F74" i="17"/>
  <c r="E74" i="17"/>
  <c r="C74" i="17"/>
  <c r="B74" i="17"/>
  <c r="O73" i="17"/>
  <c r="N73" i="17"/>
  <c r="M73" i="17"/>
  <c r="L73" i="17"/>
  <c r="K73" i="17"/>
  <c r="S73" i="17" s="1"/>
  <c r="J73" i="17"/>
  <c r="I73" i="17"/>
  <c r="H73" i="17"/>
  <c r="G73" i="17"/>
  <c r="F73" i="17"/>
  <c r="C73" i="17"/>
  <c r="B73" i="17"/>
  <c r="E73" i="17" s="1"/>
  <c r="S72" i="17"/>
  <c r="R72" i="17"/>
  <c r="Q72" i="17"/>
  <c r="P72" i="17"/>
  <c r="E72" i="17"/>
  <c r="U72" i="17" s="1"/>
  <c r="T71" i="17"/>
  <c r="S71" i="17"/>
  <c r="R71" i="17"/>
  <c r="Q71" i="17"/>
  <c r="P71" i="17"/>
  <c r="E71" i="17"/>
  <c r="O69" i="17"/>
  <c r="N69" i="17"/>
  <c r="M69" i="17"/>
  <c r="L69" i="17"/>
  <c r="K69" i="17"/>
  <c r="J69" i="17"/>
  <c r="I69" i="17"/>
  <c r="H69" i="17"/>
  <c r="G69" i="17"/>
  <c r="F69" i="17"/>
  <c r="C69" i="17"/>
  <c r="B69" i="17"/>
  <c r="O68" i="17"/>
  <c r="N68" i="17"/>
  <c r="M68" i="17"/>
  <c r="L68" i="17"/>
  <c r="K68" i="17"/>
  <c r="J68" i="17"/>
  <c r="I68" i="17"/>
  <c r="S68" i="17" s="1"/>
  <c r="H68" i="17"/>
  <c r="R68" i="17" s="1"/>
  <c r="G68" i="17"/>
  <c r="F68" i="17"/>
  <c r="C68" i="17"/>
  <c r="B68" i="17"/>
  <c r="S67" i="17"/>
  <c r="R67" i="17"/>
  <c r="Q67" i="17"/>
  <c r="P67" i="17"/>
  <c r="E67" i="17"/>
  <c r="T66" i="17"/>
  <c r="S66" i="17"/>
  <c r="R66" i="17"/>
  <c r="Q66" i="17"/>
  <c r="P66" i="17"/>
  <c r="E66" i="17"/>
  <c r="U66" i="17" s="1"/>
  <c r="S65" i="17"/>
  <c r="R65" i="17"/>
  <c r="Q65" i="17"/>
  <c r="P65" i="17"/>
  <c r="E65" i="17"/>
  <c r="U65" i="17" s="1"/>
  <c r="S64" i="17"/>
  <c r="R64" i="17"/>
  <c r="Q64" i="17"/>
  <c r="P64" i="17"/>
  <c r="E64" i="17"/>
  <c r="T64" i="17" s="1"/>
  <c r="S63" i="17"/>
  <c r="R63" i="17"/>
  <c r="Q63" i="17"/>
  <c r="P63" i="17"/>
  <c r="E63" i="17"/>
  <c r="O61" i="17"/>
  <c r="N61" i="17"/>
  <c r="M61" i="17"/>
  <c r="L61" i="17"/>
  <c r="K61" i="17"/>
  <c r="J61" i="17"/>
  <c r="I61" i="17"/>
  <c r="S61" i="17" s="1"/>
  <c r="H61" i="17"/>
  <c r="R61" i="17" s="1"/>
  <c r="C61" i="17"/>
  <c r="B61" i="17"/>
  <c r="S60" i="17"/>
  <c r="R60" i="17"/>
  <c r="Q60" i="17"/>
  <c r="P60" i="17"/>
  <c r="E60" i="17"/>
  <c r="T60" i="17" s="1"/>
  <c r="S59" i="17"/>
  <c r="R59" i="17"/>
  <c r="Q59" i="17"/>
  <c r="P59" i="17"/>
  <c r="E59" i="17"/>
  <c r="U59" i="17" s="1"/>
  <c r="U58" i="17"/>
  <c r="T58" i="17"/>
  <c r="S58" i="17"/>
  <c r="R58" i="17"/>
  <c r="Q58" i="17"/>
  <c r="P58" i="17"/>
  <c r="E58" i="17"/>
  <c r="S57" i="17"/>
  <c r="R57" i="17"/>
  <c r="Q57" i="17"/>
  <c r="P57" i="17"/>
  <c r="E57" i="17"/>
  <c r="U57" i="17" s="1"/>
  <c r="O55" i="17"/>
  <c r="N55" i="17"/>
  <c r="M55" i="17"/>
  <c r="L55" i="17"/>
  <c r="K55" i="17"/>
  <c r="J55" i="17"/>
  <c r="I55" i="17"/>
  <c r="H55" i="17"/>
  <c r="P55" i="17" s="1"/>
  <c r="G55" i="17"/>
  <c r="F55" i="17"/>
  <c r="C55" i="17"/>
  <c r="B55" i="17"/>
  <c r="T54" i="17"/>
  <c r="S54" i="17"/>
  <c r="R54" i="17"/>
  <c r="Q54" i="17"/>
  <c r="P54" i="17"/>
  <c r="E54" i="17"/>
  <c r="U54" i="17" s="1"/>
  <c r="S53" i="17"/>
  <c r="R53" i="17"/>
  <c r="Q53" i="17"/>
  <c r="P53" i="17"/>
  <c r="E53" i="17"/>
  <c r="U52" i="17"/>
  <c r="S52" i="17"/>
  <c r="R52" i="17"/>
  <c r="Q52" i="17"/>
  <c r="P52" i="17"/>
  <c r="E52" i="17"/>
  <c r="T52" i="17" s="1"/>
  <c r="S51" i="17"/>
  <c r="R51" i="17"/>
  <c r="Q51" i="17"/>
  <c r="P51" i="17"/>
  <c r="E51" i="17"/>
  <c r="T50" i="17"/>
  <c r="S50" i="17"/>
  <c r="R50" i="17"/>
  <c r="Q50" i="17"/>
  <c r="P50" i="17"/>
  <c r="E50" i="17"/>
  <c r="U50" i="17" s="1"/>
  <c r="S49" i="17"/>
  <c r="R49" i="17"/>
  <c r="Q49" i="17"/>
  <c r="P49" i="17"/>
  <c r="E49" i="17"/>
  <c r="T49" i="17" s="1"/>
  <c r="S48" i="17"/>
  <c r="R48" i="17"/>
  <c r="Q48" i="17"/>
  <c r="P48" i="17"/>
  <c r="E48" i="17"/>
  <c r="U48" i="17" s="1"/>
  <c r="T47" i="17"/>
  <c r="S47" i="17"/>
  <c r="R47" i="17"/>
  <c r="Q47" i="17"/>
  <c r="P47" i="17"/>
  <c r="E47" i="17"/>
  <c r="U47" i="17" s="1"/>
  <c r="T46" i="17"/>
  <c r="S46" i="17"/>
  <c r="R46" i="17"/>
  <c r="Q46" i="17"/>
  <c r="P46" i="17"/>
  <c r="E46" i="17"/>
  <c r="U46" i="17" s="1"/>
  <c r="S45" i="17"/>
  <c r="R45" i="17"/>
  <c r="Q45" i="17"/>
  <c r="P45" i="17"/>
  <c r="E45" i="17"/>
  <c r="S44" i="17"/>
  <c r="R44" i="17"/>
  <c r="Q44" i="17"/>
  <c r="P44" i="17"/>
  <c r="E44" i="17"/>
  <c r="T44" i="17" s="1"/>
  <c r="O42" i="17"/>
  <c r="N42" i="17"/>
  <c r="M42" i="17"/>
  <c r="L42" i="17"/>
  <c r="K42" i="17"/>
  <c r="J42" i="17"/>
  <c r="I42" i="17"/>
  <c r="S42" i="17" s="1"/>
  <c r="H42" i="17"/>
  <c r="G42" i="17"/>
  <c r="F42" i="17"/>
  <c r="C42" i="17"/>
  <c r="B42" i="17"/>
  <c r="E42" i="17" s="1"/>
  <c r="U41" i="17"/>
  <c r="S41" i="17"/>
  <c r="R41" i="17"/>
  <c r="Q41" i="17"/>
  <c r="P41" i="17"/>
  <c r="E41" i="17"/>
  <c r="T41" i="17" s="1"/>
  <c r="S40" i="17"/>
  <c r="R40" i="17"/>
  <c r="Q40" i="17"/>
  <c r="P40" i="17"/>
  <c r="E40" i="17"/>
  <c r="U39" i="17"/>
  <c r="T39" i="17"/>
  <c r="S39" i="17"/>
  <c r="R39" i="17"/>
  <c r="Q39" i="17"/>
  <c r="P39" i="17"/>
  <c r="E39" i="17"/>
  <c r="S38" i="17"/>
  <c r="R38" i="17"/>
  <c r="Q38" i="17"/>
  <c r="P38" i="17"/>
  <c r="E38" i="17"/>
  <c r="T38" i="17" s="1"/>
  <c r="T37" i="17"/>
  <c r="S37" i="17"/>
  <c r="R37" i="17"/>
  <c r="Q37" i="17"/>
  <c r="P37" i="17"/>
  <c r="E37" i="17"/>
  <c r="O35" i="17"/>
  <c r="N35" i="17"/>
  <c r="M35" i="17"/>
  <c r="L35" i="17"/>
  <c r="K35" i="17"/>
  <c r="J35" i="17"/>
  <c r="I35" i="17"/>
  <c r="H35" i="17"/>
  <c r="G35" i="17"/>
  <c r="F35" i="17"/>
  <c r="C35" i="17"/>
  <c r="B35" i="17"/>
  <c r="S34" i="17"/>
  <c r="R34" i="17"/>
  <c r="Q34" i="17"/>
  <c r="P34" i="17"/>
  <c r="T34" i="17" s="1"/>
  <c r="E34" i="17"/>
  <c r="O32" i="17"/>
  <c r="N32" i="17"/>
  <c r="M32" i="17"/>
  <c r="L32" i="17"/>
  <c r="K32" i="17"/>
  <c r="J32" i="17"/>
  <c r="I32" i="17"/>
  <c r="S32" i="17" s="1"/>
  <c r="H32" i="17"/>
  <c r="R32" i="17" s="1"/>
  <c r="G32" i="17"/>
  <c r="F32" i="17"/>
  <c r="C32" i="17"/>
  <c r="B32" i="17"/>
  <c r="E32" i="17" s="1"/>
  <c r="S31" i="17"/>
  <c r="R31" i="17"/>
  <c r="Q31" i="17"/>
  <c r="P31" i="17"/>
  <c r="E31" i="17"/>
  <c r="U31" i="17" s="1"/>
  <c r="U30" i="17"/>
  <c r="T30" i="17"/>
  <c r="S30" i="17"/>
  <c r="R30" i="17"/>
  <c r="Q30" i="17"/>
  <c r="P30" i="17"/>
  <c r="E30" i="17"/>
  <c r="S29" i="17"/>
  <c r="R29" i="17"/>
  <c r="Q29" i="17"/>
  <c r="P29" i="17"/>
  <c r="E29" i="17"/>
  <c r="S28" i="17"/>
  <c r="R28" i="17"/>
  <c r="Q28" i="17"/>
  <c r="P28" i="17"/>
  <c r="E28" i="17"/>
  <c r="U28" i="17" s="1"/>
  <c r="O26" i="17"/>
  <c r="N26" i="17"/>
  <c r="M26" i="17"/>
  <c r="L26" i="17"/>
  <c r="K26" i="17"/>
  <c r="J26" i="17"/>
  <c r="I26" i="17"/>
  <c r="Q26" i="17" s="1"/>
  <c r="H26" i="17"/>
  <c r="R26" i="17" s="1"/>
  <c r="G26" i="17"/>
  <c r="F26" i="17"/>
  <c r="C26" i="17"/>
  <c r="B26" i="17"/>
  <c r="E26" i="17" s="1"/>
  <c r="S25" i="17"/>
  <c r="R25" i="17"/>
  <c r="Q25" i="17"/>
  <c r="P25" i="17"/>
  <c r="E25" i="17"/>
  <c r="U25" i="17" s="1"/>
  <c r="S24" i="17"/>
  <c r="R24" i="17"/>
  <c r="Q24" i="17"/>
  <c r="P24" i="17"/>
  <c r="E24" i="17"/>
  <c r="T24" i="17" s="1"/>
  <c r="S23" i="17"/>
  <c r="R23" i="17"/>
  <c r="Q23" i="17"/>
  <c r="P23" i="17"/>
  <c r="E23" i="17"/>
  <c r="T22" i="17"/>
  <c r="S22" i="17"/>
  <c r="R22" i="17"/>
  <c r="Q22" i="17"/>
  <c r="P22" i="17"/>
  <c r="E22" i="17"/>
  <c r="U22" i="17" s="1"/>
  <c r="S21" i="17"/>
  <c r="R21" i="17"/>
  <c r="Q21" i="17"/>
  <c r="P21" i="17"/>
  <c r="E21" i="17"/>
  <c r="T20" i="17"/>
  <c r="S20" i="17"/>
  <c r="R20" i="17"/>
  <c r="Q20" i="17"/>
  <c r="P20" i="17"/>
  <c r="E20" i="17"/>
  <c r="U20" i="17" s="1"/>
  <c r="U19" i="17"/>
  <c r="T19" i="17"/>
  <c r="S19" i="17"/>
  <c r="R19" i="17"/>
  <c r="Q19" i="17"/>
  <c r="P19" i="17"/>
  <c r="E19" i="17"/>
  <c r="O17" i="17"/>
  <c r="N17" i="17"/>
  <c r="M17" i="17"/>
  <c r="L17" i="17"/>
  <c r="K17" i="17"/>
  <c r="J17" i="17"/>
  <c r="I17" i="17"/>
  <c r="Q17" i="17" s="1"/>
  <c r="H17" i="17"/>
  <c r="R17" i="17" s="1"/>
  <c r="G17" i="17"/>
  <c r="F17" i="17"/>
  <c r="C17" i="17"/>
  <c r="E17" i="17" s="1"/>
  <c r="B17" i="17"/>
  <c r="S16" i="17"/>
  <c r="R16" i="17"/>
  <c r="Q16" i="17"/>
  <c r="P16" i="17"/>
  <c r="E16" i="17"/>
  <c r="U16" i="17" s="1"/>
  <c r="T15" i="17"/>
  <c r="S15" i="17"/>
  <c r="R15" i="17"/>
  <c r="Q15" i="17"/>
  <c r="P15" i="17"/>
  <c r="E15" i="17"/>
  <c r="U15" i="17" s="1"/>
  <c r="S14" i="17"/>
  <c r="R14" i="17"/>
  <c r="Q14" i="17"/>
  <c r="P14" i="17"/>
  <c r="E14" i="17"/>
  <c r="U14" i="17" s="1"/>
  <c r="U13" i="17"/>
  <c r="S13" i="17"/>
  <c r="R13" i="17"/>
  <c r="Q13" i="17"/>
  <c r="P13" i="17"/>
  <c r="E13" i="17"/>
  <c r="T13" i="17" s="1"/>
  <c r="S12" i="17"/>
  <c r="R12" i="17"/>
  <c r="Q12" i="17"/>
  <c r="P12" i="17"/>
  <c r="E12" i="17"/>
  <c r="T11" i="17"/>
  <c r="S11" i="17"/>
  <c r="R11" i="17"/>
  <c r="Q11" i="17"/>
  <c r="P11" i="17"/>
  <c r="E11" i="17"/>
  <c r="U11" i="17" s="1"/>
  <c r="S10" i="17"/>
  <c r="R10" i="17"/>
  <c r="Q10" i="17"/>
  <c r="P10" i="17"/>
  <c r="E10" i="17"/>
  <c r="T10" i="17" s="1"/>
  <c r="T9" i="17"/>
  <c r="S9" i="17"/>
  <c r="R9" i="17"/>
  <c r="Q9" i="17"/>
  <c r="P9" i="17"/>
  <c r="E9" i="17"/>
  <c r="U9" i="17" s="1"/>
  <c r="U96" i="16"/>
  <c r="T96" i="16"/>
  <c r="S96" i="16"/>
  <c r="R96" i="16"/>
  <c r="Q96" i="16"/>
  <c r="P96" i="16"/>
  <c r="E96" i="16"/>
  <c r="S95" i="16"/>
  <c r="R95" i="16"/>
  <c r="Q95" i="16"/>
  <c r="P95" i="16"/>
  <c r="E95" i="16"/>
  <c r="U95" i="16" s="1"/>
  <c r="S94" i="16"/>
  <c r="R94" i="16"/>
  <c r="Q94" i="16"/>
  <c r="P94" i="16"/>
  <c r="E94" i="16"/>
  <c r="U94" i="16" s="1"/>
  <c r="U93" i="16"/>
  <c r="S93" i="16"/>
  <c r="R93" i="16"/>
  <c r="Q93" i="16"/>
  <c r="P93" i="16"/>
  <c r="E93" i="16"/>
  <c r="T93" i="16" s="1"/>
  <c r="S92" i="16"/>
  <c r="R92" i="16"/>
  <c r="Q92" i="16"/>
  <c r="P92" i="16"/>
  <c r="E92" i="16"/>
  <c r="S91" i="16"/>
  <c r="R91" i="16"/>
  <c r="Q91" i="16"/>
  <c r="P91" i="16"/>
  <c r="E91" i="16"/>
  <c r="U91" i="16" s="1"/>
  <c r="U90" i="16"/>
  <c r="S90" i="16"/>
  <c r="R90" i="16"/>
  <c r="Q90" i="16"/>
  <c r="P90" i="16"/>
  <c r="E90" i="16"/>
  <c r="T90" i="16" s="1"/>
  <c r="T89" i="16"/>
  <c r="S89" i="16"/>
  <c r="R89" i="16"/>
  <c r="Q89" i="16"/>
  <c r="P89" i="16"/>
  <c r="E89" i="16"/>
  <c r="U89" i="16" s="1"/>
  <c r="U88" i="16"/>
  <c r="T88" i="16"/>
  <c r="S88" i="16"/>
  <c r="R88" i="16"/>
  <c r="Q88" i="16"/>
  <c r="P88" i="16"/>
  <c r="E88" i="16"/>
  <c r="O75" i="16"/>
  <c r="N75" i="16"/>
  <c r="M75" i="16"/>
  <c r="L75" i="16"/>
  <c r="K75" i="16"/>
  <c r="J75" i="16"/>
  <c r="I75" i="16"/>
  <c r="H75" i="16"/>
  <c r="G75" i="16"/>
  <c r="F75" i="16"/>
  <c r="C75" i="16"/>
  <c r="B75" i="16"/>
  <c r="O74" i="16"/>
  <c r="N74" i="16"/>
  <c r="M74" i="16"/>
  <c r="L74" i="16"/>
  <c r="K74" i="16"/>
  <c r="J74" i="16"/>
  <c r="I74" i="16"/>
  <c r="S74" i="16" s="1"/>
  <c r="H74" i="16"/>
  <c r="R74" i="16" s="1"/>
  <c r="G74" i="16"/>
  <c r="F74" i="16"/>
  <c r="C74" i="16"/>
  <c r="B74" i="16"/>
  <c r="R73" i="16"/>
  <c r="O73" i="16"/>
  <c r="N73" i="16"/>
  <c r="M73" i="16"/>
  <c r="L73" i="16"/>
  <c r="K73" i="16"/>
  <c r="J73" i="16"/>
  <c r="I73" i="16"/>
  <c r="S73" i="16" s="1"/>
  <c r="H73" i="16"/>
  <c r="P73" i="16" s="1"/>
  <c r="G73" i="16"/>
  <c r="F73" i="16"/>
  <c r="C73" i="16"/>
  <c r="E73" i="16" s="1"/>
  <c r="B73" i="16"/>
  <c r="S72" i="16"/>
  <c r="R72" i="16"/>
  <c r="Q72" i="16"/>
  <c r="P72" i="16"/>
  <c r="E72" i="16"/>
  <c r="T72" i="16" s="1"/>
  <c r="S71" i="16"/>
  <c r="R71" i="16"/>
  <c r="Q71" i="16"/>
  <c r="P71" i="16"/>
  <c r="E71" i="16"/>
  <c r="O69" i="16"/>
  <c r="N69" i="16"/>
  <c r="M69" i="16"/>
  <c r="L69" i="16"/>
  <c r="K69" i="16"/>
  <c r="J69" i="16"/>
  <c r="I69" i="16"/>
  <c r="H69" i="16"/>
  <c r="G69" i="16"/>
  <c r="F69" i="16"/>
  <c r="C69" i="16"/>
  <c r="B69" i="16"/>
  <c r="O68" i="16"/>
  <c r="N68" i="16"/>
  <c r="M68" i="16"/>
  <c r="L68" i="16"/>
  <c r="K68" i="16"/>
  <c r="J68" i="16"/>
  <c r="I68" i="16"/>
  <c r="S68" i="16" s="1"/>
  <c r="H68" i="16"/>
  <c r="G68" i="16"/>
  <c r="F68" i="16"/>
  <c r="C68" i="16"/>
  <c r="B68" i="16"/>
  <c r="S67" i="16"/>
  <c r="R67" i="16"/>
  <c r="Q67" i="16"/>
  <c r="P67" i="16"/>
  <c r="E67" i="16"/>
  <c r="T67" i="16" s="1"/>
  <c r="S66" i="16"/>
  <c r="R66" i="16"/>
  <c r="Q66" i="16"/>
  <c r="P66" i="16"/>
  <c r="E66" i="16"/>
  <c r="U66" i="16" s="1"/>
  <c r="U65" i="16"/>
  <c r="T65" i="16"/>
  <c r="S65" i="16"/>
  <c r="R65" i="16"/>
  <c r="Q65" i="16"/>
  <c r="P65" i="16"/>
  <c r="E65" i="16"/>
  <c r="S64" i="16"/>
  <c r="R64" i="16"/>
  <c r="Q64" i="16"/>
  <c r="P64" i="16"/>
  <c r="E64" i="16"/>
  <c r="U64" i="16" s="1"/>
  <c r="S63" i="16"/>
  <c r="R63" i="16"/>
  <c r="Q63" i="16"/>
  <c r="P63" i="16"/>
  <c r="E63" i="16"/>
  <c r="O61" i="16"/>
  <c r="N61" i="16"/>
  <c r="M61" i="16"/>
  <c r="L61" i="16"/>
  <c r="K61" i="16"/>
  <c r="J61" i="16"/>
  <c r="I61" i="16"/>
  <c r="H61" i="16"/>
  <c r="R61" i="16" s="1"/>
  <c r="C61" i="16"/>
  <c r="B61" i="16"/>
  <c r="S60" i="16"/>
  <c r="R60" i="16"/>
  <c r="Q60" i="16"/>
  <c r="P60" i="16"/>
  <c r="E60" i="16"/>
  <c r="T60" i="16" s="1"/>
  <c r="S59" i="16"/>
  <c r="R59" i="16"/>
  <c r="Q59" i="16"/>
  <c r="P59" i="16"/>
  <c r="E59" i="16"/>
  <c r="U59" i="16" s="1"/>
  <c r="S58" i="16"/>
  <c r="R58" i="16"/>
  <c r="Q58" i="16"/>
  <c r="P58" i="16"/>
  <c r="E58" i="16"/>
  <c r="T58" i="16" s="1"/>
  <c r="S57" i="16"/>
  <c r="R57" i="16"/>
  <c r="Q57" i="16"/>
  <c r="P57" i="16"/>
  <c r="E57" i="16"/>
  <c r="U57" i="16" s="1"/>
  <c r="O55" i="16"/>
  <c r="N55" i="16"/>
  <c r="M55" i="16"/>
  <c r="L55" i="16"/>
  <c r="K55" i="16"/>
  <c r="J55" i="16"/>
  <c r="I55" i="16"/>
  <c r="H55" i="16"/>
  <c r="R55" i="16" s="1"/>
  <c r="G55" i="16"/>
  <c r="F55" i="16"/>
  <c r="C55" i="16"/>
  <c r="B55" i="16"/>
  <c r="E55" i="16" s="1"/>
  <c r="T54" i="16"/>
  <c r="S54" i="16"/>
  <c r="R54" i="16"/>
  <c r="Q54" i="16"/>
  <c r="P54" i="16"/>
  <c r="E54" i="16"/>
  <c r="U54" i="16" s="1"/>
  <c r="U53" i="16"/>
  <c r="T53" i="16"/>
  <c r="S53" i="16"/>
  <c r="R53" i="16"/>
  <c r="Q53" i="16"/>
  <c r="P53" i="16"/>
  <c r="E53" i="16"/>
  <c r="S52" i="16"/>
  <c r="R52" i="16"/>
  <c r="Q52" i="16"/>
  <c r="P52" i="16"/>
  <c r="E52" i="16"/>
  <c r="U52" i="16" s="1"/>
  <c r="S51" i="16"/>
  <c r="R51" i="16"/>
  <c r="Q51" i="16"/>
  <c r="P51" i="16"/>
  <c r="E51" i="16"/>
  <c r="S50" i="16"/>
  <c r="R50" i="16"/>
  <c r="Q50" i="16"/>
  <c r="P50" i="16"/>
  <c r="E50" i="16"/>
  <c r="T50" i="16" s="1"/>
  <c r="S49" i="16"/>
  <c r="R49" i="16"/>
  <c r="Q49" i="16"/>
  <c r="P49" i="16"/>
  <c r="E49" i="16"/>
  <c r="T49" i="16" s="1"/>
  <c r="S48" i="16"/>
  <c r="R48" i="16"/>
  <c r="Q48" i="16"/>
  <c r="P48" i="16"/>
  <c r="E48" i="16"/>
  <c r="S47" i="16"/>
  <c r="R47" i="16"/>
  <c r="Q47" i="16"/>
  <c r="P47" i="16"/>
  <c r="E47" i="16"/>
  <c r="T47" i="16" s="1"/>
  <c r="T46" i="16"/>
  <c r="S46" i="16"/>
  <c r="R46" i="16"/>
  <c r="Q46" i="16"/>
  <c r="P46" i="16"/>
  <c r="E46" i="16"/>
  <c r="U46" i="16" s="1"/>
  <c r="U45" i="16"/>
  <c r="T45" i="16"/>
  <c r="S45" i="16"/>
  <c r="R45" i="16"/>
  <c r="Q45" i="16"/>
  <c r="P45" i="16"/>
  <c r="E45" i="16"/>
  <c r="S44" i="16"/>
  <c r="R44" i="16"/>
  <c r="Q44" i="16"/>
  <c r="P44" i="16"/>
  <c r="E44" i="16"/>
  <c r="U44" i="16" s="1"/>
  <c r="R42" i="16"/>
  <c r="O42" i="16"/>
  <c r="N42" i="16"/>
  <c r="M42" i="16"/>
  <c r="L42" i="16"/>
  <c r="K42" i="16"/>
  <c r="J42" i="16"/>
  <c r="I42" i="16"/>
  <c r="S42" i="16" s="1"/>
  <c r="H42" i="16"/>
  <c r="G42" i="16"/>
  <c r="F42" i="16"/>
  <c r="C42" i="16"/>
  <c r="B42" i="16"/>
  <c r="S41" i="16"/>
  <c r="R41" i="16"/>
  <c r="Q41" i="16"/>
  <c r="P41" i="16"/>
  <c r="E41" i="16"/>
  <c r="S40" i="16"/>
  <c r="R40" i="16"/>
  <c r="Q40" i="16"/>
  <c r="P40" i="16"/>
  <c r="E40" i="16"/>
  <c r="S39" i="16"/>
  <c r="R39" i="16"/>
  <c r="Q39" i="16"/>
  <c r="P39" i="16"/>
  <c r="E39" i="16"/>
  <c r="T39" i="16" s="1"/>
  <c r="U38" i="16"/>
  <c r="S38" i="16"/>
  <c r="R38" i="16"/>
  <c r="Q38" i="16"/>
  <c r="P38" i="16"/>
  <c r="E38" i="16"/>
  <c r="T38" i="16" s="1"/>
  <c r="T37" i="16"/>
  <c r="S37" i="16"/>
  <c r="R37" i="16"/>
  <c r="Q37" i="16"/>
  <c r="P37" i="16"/>
  <c r="E37" i="16"/>
  <c r="U37" i="16" s="1"/>
  <c r="O35" i="16"/>
  <c r="N35" i="16"/>
  <c r="M35" i="16"/>
  <c r="Q35" i="16" s="1"/>
  <c r="L35" i="16"/>
  <c r="K35" i="16"/>
  <c r="J35" i="16"/>
  <c r="I35" i="16"/>
  <c r="S35" i="16" s="1"/>
  <c r="H35" i="16"/>
  <c r="G35" i="16"/>
  <c r="F35" i="16"/>
  <c r="E35" i="16"/>
  <c r="C35" i="16"/>
  <c r="B35" i="16"/>
  <c r="S34" i="16"/>
  <c r="R34" i="16"/>
  <c r="Q34" i="16"/>
  <c r="U34" i="16" s="1"/>
  <c r="P34" i="16"/>
  <c r="T34" i="16" s="1"/>
  <c r="E34" i="16"/>
  <c r="O32" i="16"/>
  <c r="N32" i="16"/>
  <c r="M32" i="16"/>
  <c r="L32" i="16"/>
  <c r="K32" i="16"/>
  <c r="J32" i="16"/>
  <c r="I32" i="16"/>
  <c r="H32" i="16"/>
  <c r="G32" i="16"/>
  <c r="F32" i="16"/>
  <c r="E32" i="16"/>
  <c r="C32" i="16"/>
  <c r="B32" i="16"/>
  <c r="S31" i="16"/>
  <c r="R31" i="16"/>
  <c r="Q31" i="16"/>
  <c r="P31" i="16"/>
  <c r="T31" i="16" s="1"/>
  <c r="E31" i="16"/>
  <c r="S30" i="16"/>
  <c r="R30" i="16"/>
  <c r="Q30" i="16"/>
  <c r="P30" i="16"/>
  <c r="E30" i="16"/>
  <c r="S29" i="16"/>
  <c r="R29" i="16"/>
  <c r="Q29" i="16"/>
  <c r="P29" i="16"/>
  <c r="E29" i="16"/>
  <c r="U29" i="16" s="1"/>
  <c r="S28" i="16"/>
  <c r="R28" i="16"/>
  <c r="Q28" i="16"/>
  <c r="P28" i="16"/>
  <c r="E28" i="16"/>
  <c r="U28" i="16" s="1"/>
  <c r="S26" i="16"/>
  <c r="O26" i="16"/>
  <c r="N26" i="16"/>
  <c r="M26" i="16"/>
  <c r="L26" i="16"/>
  <c r="K26" i="16"/>
  <c r="J26" i="16"/>
  <c r="I26" i="16"/>
  <c r="H26" i="16"/>
  <c r="R26" i="16" s="1"/>
  <c r="G26" i="16"/>
  <c r="F26" i="16"/>
  <c r="C26" i="16"/>
  <c r="B26" i="16"/>
  <c r="S25" i="16"/>
  <c r="R25" i="16"/>
  <c r="Q25" i="16"/>
  <c r="P25" i="16"/>
  <c r="E25" i="16"/>
  <c r="U25" i="16" s="1"/>
  <c r="S24" i="16"/>
  <c r="R24" i="16"/>
  <c r="Q24" i="16"/>
  <c r="P24" i="16"/>
  <c r="E24" i="16"/>
  <c r="U24" i="16" s="1"/>
  <c r="S23" i="16"/>
  <c r="R23" i="16"/>
  <c r="Q23" i="16"/>
  <c r="P23" i="16"/>
  <c r="E23" i="16"/>
  <c r="U22" i="16"/>
  <c r="S22" i="16"/>
  <c r="R22" i="16"/>
  <c r="Q22" i="16"/>
  <c r="P22" i="16"/>
  <c r="E22" i="16"/>
  <c r="T22" i="16" s="1"/>
  <c r="S21" i="16"/>
  <c r="R21" i="16"/>
  <c r="Q21" i="16"/>
  <c r="P21" i="16"/>
  <c r="E21" i="16"/>
  <c r="U21" i="16" s="1"/>
  <c r="U20" i="16"/>
  <c r="T20" i="16"/>
  <c r="S20" i="16"/>
  <c r="R20" i="16"/>
  <c r="Q20" i="16"/>
  <c r="P20" i="16"/>
  <c r="E20" i="16"/>
  <c r="U19" i="16"/>
  <c r="S19" i="16"/>
  <c r="R19" i="16"/>
  <c r="Q19" i="16"/>
  <c r="P19" i="16"/>
  <c r="E19" i="16"/>
  <c r="T19" i="16" s="1"/>
  <c r="O17" i="16"/>
  <c r="N17" i="16"/>
  <c r="M17" i="16"/>
  <c r="L17" i="16"/>
  <c r="K17" i="16"/>
  <c r="J17" i="16"/>
  <c r="R17" i="16" s="1"/>
  <c r="I17" i="16"/>
  <c r="S17" i="16" s="1"/>
  <c r="H17" i="16"/>
  <c r="G17" i="16"/>
  <c r="F17" i="16"/>
  <c r="C17" i="16"/>
  <c r="E17" i="16" s="1"/>
  <c r="B17" i="16"/>
  <c r="S16" i="16"/>
  <c r="R16" i="16"/>
  <c r="Q16" i="16"/>
  <c r="P16" i="16"/>
  <c r="E16" i="16"/>
  <c r="T16" i="16" s="1"/>
  <c r="S15" i="16"/>
  <c r="R15" i="16"/>
  <c r="Q15" i="16"/>
  <c r="P15" i="16"/>
  <c r="E15" i="16"/>
  <c r="S14" i="16"/>
  <c r="R14" i="16"/>
  <c r="Q14" i="16"/>
  <c r="P14" i="16"/>
  <c r="E14" i="16"/>
  <c r="U14" i="16" s="1"/>
  <c r="S13" i="16"/>
  <c r="R13" i="16"/>
  <c r="Q13" i="16"/>
  <c r="P13" i="16"/>
  <c r="E13" i="16"/>
  <c r="U13" i="16" s="1"/>
  <c r="S12" i="16"/>
  <c r="R12" i="16"/>
  <c r="Q12" i="16"/>
  <c r="P12" i="16"/>
  <c r="E12" i="16"/>
  <c r="U11" i="16"/>
  <c r="S11" i="16"/>
  <c r="R11" i="16"/>
  <c r="Q11" i="16"/>
  <c r="P11" i="16"/>
  <c r="E11" i="16"/>
  <c r="T11" i="16" s="1"/>
  <c r="S10" i="16"/>
  <c r="R10" i="16"/>
  <c r="Q10" i="16"/>
  <c r="P10" i="16"/>
  <c r="E10" i="16"/>
  <c r="U10" i="16" s="1"/>
  <c r="U9" i="16"/>
  <c r="T9" i="16"/>
  <c r="S9" i="16"/>
  <c r="R9" i="16"/>
  <c r="Q9" i="16"/>
  <c r="P9" i="16"/>
  <c r="E9" i="16"/>
  <c r="U96" i="15"/>
  <c r="S96" i="15"/>
  <c r="R96" i="15"/>
  <c r="Q96" i="15"/>
  <c r="P96" i="15"/>
  <c r="E96" i="15"/>
  <c r="T96" i="15" s="1"/>
  <c r="T95" i="15"/>
  <c r="S95" i="15"/>
  <c r="R95" i="15"/>
  <c r="Q95" i="15"/>
  <c r="P95" i="15"/>
  <c r="E95" i="15"/>
  <c r="U95" i="15" s="1"/>
  <c r="S94" i="15"/>
  <c r="R94" i="15"/>
  <c r="Q94" i="15"/>
  <c r="P94" i="15"/>
  <c r="E94" i="15"/>
  <c r="U94" i="15" s="1"/>
  <c r="S93" i="15"/>
  <c r="R93" i="15"/>
  <c r="Q93" i="15"/>
  <c r="P93" i="15"/>
  <c r="E93" i="15"/>
  <c r="U93" i="15" s="1"/>
  <c r="S92" i="15"/>
  <c r="R92" i="15"/>
  <c r="Q92" i="15"/>
  <c r="P92" i="15"/>
  <c r="E92" i="15"/>
  <c r="U91" i="15"/>
  <c r="S91" i="15"/>
  <c r="R91" i="15"/>
  <c r="Q91" i="15"/>
  <c r="P91" i="15"/>
  <c r="E91" i="15"/>
  <c r="T91" i="15" s="1"/>
  <c r="S90" i="15"/>
  <c r="R90" i="15"/>
  <c r="Q90" i="15"/>
  <c r="P90" i="15"/>
  <c r="E90" i="15"/>
  <c r="U90" i="15" s="1"/>
  <c r="T89" i="15"/>
  <c r="S89" i="15"/>
  <c r="R89" i="15"/>
  <c r="Q89" i="15"/>
  <c r="P89" i="15"/>
  <c r="E89" i="15"/>
  <c r="U89" i="15" s="1"/>
  <c r="S88" i="15"/>
  <c r="R88" i="15"/>
  <c r="Q88" i="15"/>
  <c r="P88" i="15"/>
  <c r="E88" i="15"/>
  <c r="U88" i="15" s="1"/>
  <c r="O75" i="15"/>
  <c r="N75" i="15"/>
  <c r="M75" i="15"/>
  <c r="L75" i="15"/>
  <c r="K75" i="15"/>
  <c r="J75" i="15"/>
  <c r="I75" i="15"/>
  <c r="H75" i="15"/>
  <c r="G75" i="15"/>
  <c r="F75" i="15"/>
  <c r="C75" i="15"/>
  <c r="B75" i="15"/>
  <c r="O74" i="15"/>
  <c r="N74" i="15"/>
  <c r="M74" i="15"/>
  <c r="L74" i="15"/>
  <c r="K74" i="15"/>
  <c r="J74" i="15"/>
  <c r="I74" i="15"/>
  <c r="S74" i="15" s="1"/>
  <c r="H74" i="15"/>
  <c r="G74" i="15"/>
  <c r="F74" i="15"/>
  <c r="E74" i="15"/>
  <c r="C74" i="15"/>
  <c r="B74" i="15"/>
  <c r="O73" i="15"/>
  <c r="N73" i="15"/>
  <c r="M73" i="15"/>
  <c r="L73" i="15"/>
  <c r="K73" i="15"/>
  <c r="J73" i="15"/>
  <c r="I73" i="15"/>
  <c r="S73" i="15" s="1"/>
  <c r="H73" i="15"/>
  <c r="G73" i="15"/>
  <c r="F73" i="15"/>
  <c r="C73" i="15"/>
  <c r="E73" i="15" s="1"/>
  <c r="B73" i="15"/>
  <c r="S72" i="15"/>
  <c r="R72" i="15"/>
  <c r="Q72" i="15"/>
  <c r="P72" i="15"/>
  <c r="E72" i="15"/>
  <c r="T72" i="15" s="1"/>
  <c r="T71" i="15"/>
  <c r="S71" i="15"/>
  <c r="R71" i="15"/>
  <c r="Q71" i="15"/>
  <c r="P71" i="15"/>
  <c r="E71" i="15"/>
  <c r="O69" i="15"/>
  <c r="N69" i="15"/>
  <c r="M69" i="15"/>
  <c r="L69" i="15"/>
  <c r="K69" i="15"/>
  <c r="J69" i="15"/>
  <c r="I69" i="15"/>
  <c r="H69" i="15"/>
  <c r="G69" i="15"/>
  <c r="F69" i="15"/>
  <c r="C69" i="15"/>
  <c r="B69" i="15"/>
  <c r="O68" i="15"/>
  <c r="N68" i="15"/>
  <c r="M68" i="15"/>
  <c r="L68" i="15"/>
  <c r="K68" i="15"/>
  <c r="J68" i="15"/>
  <c r="I68" i="15"/>
  <c r="S68" i="15" s="1"/>
  <c r="H68" i="15"/>
  <c r="G68" i="15"/>
  <c r="F68" i="15"/>
  <c r="C68" i="15"/>
  <c r="B68" i="15"/>
  <c r="T67" i="15"/>
  <c r="S67" i="15"/>
  <c r="R67" i="15"/>
  <c r="Q67" i="15"/>
  <c r="P67" i="15"/>
  <c r="E67" i="15"/>
  <c r="U67" i="15" s="1"/>
  <c r="S66" i="15"/>
  <c r="R66" i="15"/>
  <c r="Q66" i="15"/>
  <c r="P66" i="15"/>
  <c r="E66" i="15"/>
  <c r="S65" i="15"/>
  <c r="R65" i="15"/>
  <c r="Q65" i="15"/>
  <c r="P65" i="15"/>
  <c r="E65" i="15"/>
  <c r="T65" i="15" s="1"/>
  <c r="S64" i="15"/>
  <c r="R64" i="15"/>
  <c r="Q64" i="15"/>
  <c r="P64" i="15"/>
  <c r="E64" i="15"/>
  <c r="U64" i="15" s="1"/>
  <c r="U63" i="15"/>
  <c r="S63" i="15"/>
  <c r="R63" i="15"/>
  <c r="Q63" i="15"/>
  <c r="P63" i="15"/>
  <c r="E63" i="15"/>
  <c r="T63" i="15" s="1"/>
  <c r="O61" i="15"/>
  <c r="N61" i="15"/>
  <c r="M61" i="15"/>
  <c r="L61" i="15"/>
  <c r="K61" i="15"/>
  <c r="J61" i="15"/>
  <c r="I61" i="15"/>
  <c r="S61" i="15" s="1"/>
  <c r="H61" i="15"/>
  <c r="R61" i="15" s="1"/>
  <c r="C61" i="15"/>
  <c r="B61" i="15"/>
  <c r="S60" i="15"/>
  <c r="R60" i="15"/>
  <c r="Q60" i="15"/>
  <c r="P60" i="15"/>
  <c r="E60" i="15"/>
  <c r="U60" i="15" s="1"/>
  <c r="U59" i="15"/>
  <c r="S59" i="15"/>
  <c r="R59" i="15"/>
  <c r="Q59" i="15"/>
  <c r="P59" i="15"/>
  <c r="E59" i="15"/>
  <c r="T59" i="15" s="1"/>
  <c r="S58" i="15"/>
  <c r="R58" i="15"/>
  <c r="Q58" i="15"/>
  <c r="P58" i="15"/>
  <c r="E58" i="15"/>
  <c r="T58" i="15" s="1"/>
  <c r="S57" i="15"/>
  <c r="R57" i="15"/>
  <c r="Q57" i="15"/>
  <c r="P57" i="15"/>
  <c r="E57" i="15"/>
  <c r="O55" i="15"/>
  <c r="N55" i="15"/>
  <c r="M55" i="15"/>
  <c r="L55" i="15"/>
  <c r="K55" i="15"/>
  <c r="J55" i="15"/>
  <c r="I55" i="15"/>
  <c r="S55" i="15" s="1"/>
  <c r="H55" i="15"/>
  <c r="R55" i="15" s="1"/>
  <c r="G55" i="15"/>
  <c r="F55" i="15"/>
  <c r="C55" i="15"/>
  <c r="B55" i="15"/>
  <c r="S54" i="15"/>
  <c r="R54" i="15"/>
  <c r="Q54" i="15"/>
  <c r="P54" i="15"/>
  <c r="E54" i="15"/>
  <c r="U53" i="15"/>
  <c r="S53" i="15"/>
  <c r="R53" i="15"/>
  <c r="Q53" i="15"/>
  <c r="P53" i="15"/>
  <c r="E53" i="15"/>
  <c r="T53" i="15" s="1"/>
  <c r="S52" i="15"/>
  <c r="R52" i="15"/>
  <c r="Q52" i="15"/>
  <c r="P52" i="15"/>
  <c r="E52" i="15"/>
  <c r="U52" i="15" s="1"/>
  <c r="S51" i="15"/>
  <c r="R51" i="15"/>
  <c r="Q51" i="15"/>
  <c r="P51" i="15"/>
  <c r="E51" i="15"/>
  <c r="T51" i="15" s="1"/>
  <c r="S50" i="15"/>
  <c r="R50" i="15"/>
  <c r="Q50" i="15"/>
  <c r="P50" i="15"/>
  <c r="E50" i="15"/>
  <c r="U50" i="15" s="1"/>
  <c r="S49" i="15"/>
  <c r="R49" i="15"/>
  <c r="Q49" i="15"/>
  <c r="P49" i="15"/>
  <c r="E49" i="15"/>
  <c r="U49" i="15" s="1"/>
  <c r="S48" i="15"/>
  <c r="R48" i="15"/>
  <c r="Q48" i="15"/>
  <c r="P48" i="15"/>
  <c r="E48" i="15"/>
  <c r="T48" i="15" s="1"/>
  <c r="U47" i="15"/>
  <c r="T47" i="15"/>
  <c r="S47" i="15"/>
  <c r="R47" i="15"/>
  <c r="Q47" i="15"/>
  <c r="P47" i="15"/>
  <c r="E47" i="15"/>
  <c r="S46" i="15"/>
  <c r="R46" i="15"/>
  <c r="Q46" i="15"/>
  <c r="P46" i="15"/>
  <c r="E46" i="15"/>
  <c r="T46" i="15" s="1"/>
  <c r="S45" i="15"/>
  <c r="R45" i="15"/>
  <c r="Q45" i="15"/>
  <c r="P45" i="15"/>
  <c r="E45" i="15"/>
  <c r="S44" i="15"/>
  <c r="R44" i="15"/>
  <c r="Q44" i="15"/>
  <c r="P44" i="15"/>
  <c r="E44" i="15"/>
  <c r="U44" i="15" s="1"/>
  <c r="O42" i="15"/>
  <c r="N42" i="15"/>
  <c r="M42" i="15"/>
  <c r="L42" i="15"/>
  <c r="K42" i="15"/>
  <c r="J42" i="15"/>
  <c r="I42" i="15"/>
  <c r="S42" i="15" s="1"/>
  <c r="H42" i="15"/>
  <c r="G42" i="15"/>
  <c r="F42" i="15"/>
  <c r="C42" i="15"/>
  <c r="B42" i="15"/>
  <c r="T41" i="15"/>
  <c r="S41" i="15"/>
  <c r="R41" i="15"/>
  <c r="Q41" i="15"/>
  <c r="P41" i="15"/>
  <c r="E41" i="15"/>
  <c r="U41" i="15" s="1"/>
  <c r="U40" i="15"/>
  <c r="T40" i="15"/>
  <c r="S40" i="15"/>
  <c r="R40" i="15"/>
  <c r="Q40" i="15"/>
  <c r="P40" i="15"/>
  <c r="E40" i="15"/>
  <c r="S39" i="15"/>
  <c r="R39" i="15"/>
  <c r="Q39" i="15"/>
  <c r="P39" i="15"/>
  <c r="E39" i="15"/>
  <c r="U39" i="15" s="1"/>
  <c r="S38" i="15"/>
  <c r="R38" i="15"/>
  <c r="Q38" i="15"/>
  <c r="P38" i="15"/>
  <c r="E38" i="15"/>
  <c r="U38" i="15" s="1"/>
  <c r="U37" i="15"/>
  <c r="S37" i="15"/>
  <c r="R37" i="15"/>
  <c r="Q37" i="15"/>
  <c r="P37" i="15"/>
  <c r="E37" i="15"/>
  <c r="S35" i="15"/>
  <c r="R35" i="15"/>
  <c r="O35" i="15"/>
  <c r="N35" i="15"/>
  <c r="M35" i="15"/>
  <c r="L35" i="15"/>
  <c r="K35" i="15"/>
  <c r="J35" i="15"/>
  <c r="I35" i="15"/>
  <c r="H35" i="15"/>
  <c r="P35" i="15" s="1"/>
  <c r="G35" i="15"/>
  <c r="F35" i="15"/>
  <c r="C35" i="15"/>
  <c r="B35" i="15"/>
  <c r="E35" i="15" s="1"/>
  <c r="S34" i="15"/>
  <c r="R34" i="15"/>
  <c r="Q34" i="15"/>
  <c r="U34" i="15" s="1"/>
  <c r="P34" i="15"/>
  <c r="E34" i="15"/>
  <c r="O32" i="15"/>
  <c r="N32" i="15"/>
  <c r="M32" i="15"/>
  <c r="L32" i="15"/>
  <c r="K32" i="15"/>
  <c r="J32" i="15"/>
  <c r="I32" i="15"/>
  <c r="S32" i="15" s="1"/>
  <c r="H32" i="15"/>
  <c r="R32" i="15" s="1"/>
  <c r="G32" i="15"/>
  <c r="F32" i="15"/>
  <c r="C32" i="15"/>
  <c r="B32" i="15"/>
  <c r="E32" i="15" s="1"/>
  <c r="S31" i="15"/>
  <c r="R31" i="15"/>
  <c r="Q31" i="15"/>
  <c r="P31" i="15"/>
  <c r="E31" i="15"/>
  <c r="T31" i="15" s="1"/>
  <c r="T30" i="15"/>
  <c r="S30" i="15"/>
  <c r="R30" i="15"/>
  <c r="Q30" i="15"/>
  <c r="P30" i="15"/>
  <c r="E30" i="15"/>
  <c r="U30" i="15" s="1"/>
  <c r="S29" i="15"/>
  <c r="R29" i="15"/>
  <c r="Q29" i="15"/>
  <c r="P29" i="15"/>
  <c r="E29" i="15"/>
  <c r="U29" i="15" s="1"/>
  <c r="S28" i="15"/>
  <c r="R28" i="15"/>
  <c r="Q28" i="15"/>
  <c r="P28" i="15"/>
  <c r="E28" i="15"/>
  <c r="S26" i="15"/>
  <c r="O26" i="15"/>
  <c r="N26" i="15"/>
  <c r="M26" i="15"/>
  <c r="L26" i="15"/>
  <c r="K26" i="15"/>
  <c r="J26" i="15"/>
  <c r="I26" i="15"/>
  <c r="H26" i="15"/>
  <c r="R26" i="15" s="1"/>
  <c r="G26" i="15"/>
  <c r="F26" i="15"/>
  <c r="C26" i="15"/>
  <c r="B26" i="15"/>
  <c r="S25" i="15"/>
  <c r="R25" i="15"/>
  <c r="Q25" i="15"/>
  <c r="P25" i="15"/>
  <c r="E25" i="15"/>
  <c r="T25" i="15" s="1"/>
  <c r="S24" i="15"/>
  <c r="R24" i="15"/>
  <c r="Q24" i="15"/>
  <c r="P24" i="15"/>
  <c r="E24" i="15"/>
  <c r="U23" i="15"/>
  <c r="T23" i="15"/>
  <c r="S23" i="15"/>
  <c r="R23" i="15"/>
  <c r="Q23" i="15"/>
  <c r="P23" i="15"/>
  <c r="E23" i="15"/>
  <c r="U22" i="15"/>
  <c r="S22" i="15"/>
  <c r="R22" i="15"/>
  <c r="Q22" i="15"/>
  <c r="P22" i="15"/>
  <c r="E22" i="15"/>
  <c r="T22" i="15" s="1"/>
  <c r="T21" i="15"/>
  <c r="S21" i="15"/>
  <c r="R21" i="15"/>
  <c r="Q21" i="15"/>
  <c r="P21" i="15"/>
  <c r="E21" i="15"/>
  <c r="U21" i="15" s="1"/>
  <c r="S20" i="15"/>
  <c r="R20" i="15"/>
  <c r="Q20" i="15"/>
  <c r="P20" i="15"/>
  <c r="E20" i="15"/>
  <c r="T20" i="15" s="1"/>
  <c r="U19" i="15"/>
  <c r="S19" i="15"/>
  <c r="R19" i="15"/>
  <c r="Q19" i="15"/>
  <c r="P19" i="15"/>
  <c r="E19" i="15"/>
  <c r="T19" i="15" s="1"/>
  <c r="O17" i="15"/>
  <c r="N17" i="15"/>
  <c r="M17" i="15"/>
  <c r="L17" i="15"/>
  <c r="K17" i="15"/>
  <c r="S17" i="15" s="1"/>
  <c r="J17" i="15"/>
  <c r="R17" i="15" s="1"/>
  <c r="I17" i="15"/>
  <c r="H17" i="15"/>
  <c r="G17" i="15"/>
  <c r="F17" i="15"/>
  <c r="C17" i="15"/>
  <c r="E17" i="15" s="1"/>
  <c r="B17" i="15"/>
  <c r="S16" i="15"/>
  <c r="R16" i="15"/>
  <c r="Q16" i="15"/>
  <c r="P16" i="15"/>
  <c r="E16" i="15"/>
  <c r="S15" i="15"/>
  <c r="R15" i="15"/>
  <c r="Q15" i="15"/>
  <c r="P15" i="15"/>
  <c r="E15" i="15"/>
  <c r="T15" i="15" s="1"/>
  <c r="S14" i="15"/>
  <c r="R14" i="15"/>
  <c r="Q14" i="15"/>
  <c r="P14" i="15"/>
  <c r="E14" i="15"/>
  <c r="T14" i="15" s="1"/>
  <c r="S13" i="15"/>
  <c r="R13" i="15"/>
  <c r="Q13" i="15"/>
  <c r="P13" i="15"/>
  <c r="E13" i="15"/>
  <c r="S12" i="15"/>
  <c r="R12" i="15"/>
  <c r="Q12" i="15"/>
  <c r="P12" i="15"/>
  <c r="E12" i="15"/>
  <c r="U12" i="15" s="1"/>
  <c r="T11" i="15"/>
  <c r="S11" i="15"/>
  <c r="R11" i="15"/>
  <c r="Q11" i="15"/>
  <c r="P11" i="15"/>
  <c r="E11" i="15"/>
  <c r="U11" i="15" s="1"/>
  <c r="S10" i="15"/>
  <c r="R10" i="15"/>
  <c r="Q10" i="15"/>
  <c r="P10" i="15"/>
  <c r="E10" i="15"/>
  <c r="S9" i="15"/>
  <c r="R9" i="15"/>
  <c r="Q9" i="15"/>
  <c r="P9" i="15"/>
  <c r="E9" i="15"/>
  <c r="S96" i="14"/>
  <c r="R96" i="14"/>
  <c r="Q96" i="14"/>
  <c r="P96" i="14"/>
  <c r="E96" i="14"/>
  <c r="T96" i="14" s="1"/>
  <c r="S95" i="14"/>
  <c r="R95" i="14"/>
  <c r="Q95" i="14"/>
  <c r="P95" i="14"/>
  <c r="E95" i="14"/>
  <c r="U95" i="14" s="1"/>
  <c r="U94" i="14"/>
  <c r="S94" i="14"/>
  <c r="R94" i="14"/>
  <c r="Q94" i="14"/>
  <c r="P94" i="14"/>
  <c r="E94" i="14"/>
  <c r="T94" i="14" s="1"/>
  <c r="T93" i="14"/>
  <c r="S93" i="14"/>
  <c r="R93" i="14"/>
  <c r="Q93" i="14"/>
  <c r="P93" i="14"/>
  <c r="E93" i="14"/>
  <c r="U93" i="14" s="1"/>
  <c r="U92" i="14"/>
  <c r="T92" i="14"/>
  <c r="S92" i="14"/>
  <c r="R92" i="14"/>
  <c r="Q92" i="14"/>
  <c r="P92" i="14"/>
  <c r="E92" i="14"/>
  <c r="S91" i="14"/>
  <c r="R91" i="14"/>
  <c r="Q91" i="14"/>
  <c r="P91" i="14"/>
  <c r="E91" i="14"/>
  <c r="S90" i="14"/>
  <c r="R90" i="14"/>
  <c r="Q90" i="14"/>
  <c r="P90" i="14"/>
  <c r="E90" i="14"/>
  <c r="U90" i="14" s="1"/>
  <c r="S89" i="14"/>
  <c r="R89" i="14"/>
  <c r="Q89" i="14"/>
  <c r="P89" i="14"/>
  <c r="E89" i="14"/>
  <c r="T89" i="14" s="1"/>
  <c r="U88" i="14"/>
  <c r="T88" i="14"/>
  <c r="S88" i="14"/>
  <c r="R88" i="14"/>
  <c r="Q88" i="14"/>
  <c r="P88" i="14"/>
  <c r="E88" i="14"/>
  <c r="O75" i="14"/>
  <c r="N75" i="14"/>
  <c r="M75" i="14"/>
  <c r="L75" i="14"/>
  <c r="K75" i="14"/>
  <c r="J75" i="14"/>
  <c r="I75" i="14"/>
  <c r="S75" i="14" s="1"/>
  <c r="H75" i="14"/>
  <c r="G75" i="14"/>
  <c r="F75" i="14"/>
  <c r="C75" i="14"/>
  <c r="B75" i="14"/>
  <c r="S74" i="14"/>
  <c r="R74" i="14"/>
  <c r="O74" i="14"/>
  <c r="N74" i="14"/>
  <c r="M74" i="14"/>
  <c r="L74" i="14"/>
  <c r="K74" i="14"/>
  <c r="J74" i="14"/>
  <c r="I74" i="14"/>
  <c r="H74" i="14"/>
  <c r="G74" i="14"/>
  <c r="F74" i="14"/>
  <c r="C74" i="14"/>
  <c r="B74" i="14"/>
  <c r="O73" i="14"/>
  <c r="N73" i="14"/>
  <c r="M73" i="14"/>
  <c r="L73" i="14"/>
  <c r="K73" i="14"/>
  <c r="J73" i="14"/>
  <c r="I73" i="14"/>
  <c r="S73" i="14" s="1"/>
  <c r="H73" i="14"/>
  <c r="G73" i="14"/>
  <c r="F73" i="14"/>
  <c r="C73" i="14"/>
  <c r="E73" i="14" s="1"/>
  <c r="B73" i="14"/>
  <c r="S72" i="14"/>
  <c r="R72" i="14"/>
  <c r="Q72" i="14"/>
  <c r="P72" i="14"/>
  <c r="E72" i="14"/>
  <c r="U72" i="14" s="1"/>
  <c r="S71" i="14"/>
  <c r="R71" i="14"/>
  <c r="Q71" i="14"/>
  <c r="P71" i="14"/>
  <c r="E71" i="14"/>
  <c r="O69" i="14"/>
  <c r="N69" i="14"/>
  <c r="M69" i="14"/>
  <c r="L69" i="14"/>
  <c r="K69" i="14"/>
  <c r="J69" i="14"/>
  <c r="I69" i="14"/>
  <c r="S69" i="14" s="1"/>
  <c r="H69" i="14"/>
  <c r="G69" i="14"/>
  <c r="F69" i="14"/>
  <c r="C69" i="14"/>
  <c r="B69" i="14"/>
  <c r="O68" i="14"/>
  <c r="N68" i="14"/>
  <c r="M68" i="14"/>
  <c r="L68" i="14"/>
  <c r="K68" i="14"/>
  <c r="J68" i="14"/>
  <c r="I68" i="14"/>
  <c r="H68" i="14"/>
  <c r="R68" i="14" s="1"/>
  <c r="G68" i="14"/>
  <c r="F68" i="14"/>
  <c r="C68" i="14"/>
  <c r="B68" i="14"/>
  <c r="E68" i="14" s="1"/>
  <c r="S67" i="14"/>
  <c r="R67" i="14"/>
  <c r="Q67" i="14"/>
  <c r="P67" i="14"/>
  <c r="E67" i="14"/>
  <c r="U67" i="14" s="1"/>
  <c r="S66" i="14"/>
  <c r="R66" i="14"/>
  <c r="Q66" i="14"/>
  <c r="P66" i="14"/>
  <c r="E66" i="14"/>
  <c r="T66" i="14" s="1"/>
  <c r="T65" i="14"/>
  <c r="S65" i="14"/>
  <c r="R65" i="14"/>
  <c r="Q65" i="14"/>
  <c r="P65" i="14"/>
  <c r="E65" i="14"/>
  <c r="U65" i="14" s="1"/>
  <c r="S64" i="14"/>
  <c r="R64" i="14"/>
  <c r="Q64" i="14"/>
  <c r="P64" i="14"/>
  <c r="E64" i="14"/>
  <c r="U64" i="14" s="1"/>
  <c r="S63" i="14"/>
  <c r="R63" i="14"/>
  <c r="Q63" i="14"/>
  <c r="P63" i="14"/>
  <c r="E63" i="14"/>
  <c r="U63" i="14" s="1"/>
  <c r="O61" i="14"/>
  <c r="N61" i="14"/>
  <c r="M61" i="14"/>
  <c r="L61" i="14"/>
  <c r="K61" i="14"/>
  <c r="J61" i="14"/>
  <c r="I61" i="14"/>
  <c r="H61" i="14"/>
  <c r="C61" i="14"/>
  <c r="B61" i="14"/>
  <c r="S60" i="14"/>
  <c r="R60" i="14"/>
  <c r="Q60" i="14"/>
  <c r="P60" i="14"/>
  <c r="E60" i="14"/>
  <c r="U60" i="14" s="1"/>
  <c r="U59" i="14"/>
  <c r="S59" i="14"/>
  <c r="R59" i="14"/>
  <c r="Q59" i="14"/>
  <c r="P59" i="14"/>
  <c r="E59" i="14"/>
  <c r="T59" i="14" s="1"/>
  <c r="S58" i="14"/>
  <c r="R58" i="14"/>
  <c r="Q58" i="14"/>
  <c r="P58" i="14"/>
  <c r="E58" i="14"/>
  <c r="U58" i="14" s="1"/>
  <c r="S57" i="14"/>
  <c r="R57" i="14"/>
  <c r="Q57" i="14"/>
  <c r="P57" i="14"/>
  <c r="E57" i="14"/>
  <c r="T57" i="14" s="1"/>
  <c r="O55" i="14"/>
  <c r="N55" i="14"/>
  <c r="M55" i="14"/>
  <c r="L55" i="14"/>
  <c r="K55" i="14"/>
  <c r="J55" i="14"/>
  <c r="I55" i="14"/>
  <c r="S55" i="14" s="1"/>
  <c r="H55" i="14"/>
  <c r="G55" i="14"/>
  <c r="F55" i="14"/>
  <c r="C55" i="14"/>
  <c r="B55" i="14"/>
  <c r="S54" i="14"/>
  <c r="R54" i="14"/>
  <c r="Q54" i="14"/>
  <c r="P54" i="14"/>
  <c r="E54" i="14"/>
  <c r="S53" i="14"/>
  <c r="R53" i="14"/>
  <c r="Q53" i="14"/>
  <c r="P53" i="14"/>
  <c r="E53" i="14"/>
  <c r="U53" i="14" s="1"/>
  <c r="S52" i="14"/>
  <c r="R52" i="14"/>
  <c r="Q52" i="14"/>
  <c r="P52" i="14"/>
  <c r="E52" i="14"/>
  <c r="T52" i="14" s="1"/>
  <c r="U51" i="14"/>
  <c r="T51" i="14"/>
  <c r="S51" i="14"/>
  <c r="R51" i="14"/>
  <c r="Q51" i="14"/>
  <c r="P51" i="14"/>
  <c r="E51" i="14"/>
  <c r="U50" i="14"/>
  <c r="T50" i="14"/>
  <c r="S50" i="14"/>
  <c r="R50" i="14"/>
  <c r="Q50" i="14"/>
  <c r="P50" i="14"/>
  <c r="E50" i="14"/>
  <c r="U49" i="14"/>
  <c r="T49" i="14"/>
  <c r="S49" i="14"/>
  <c r="R49" i="14"/>
  <c r="Q49" i="14"/>
  <c r="P49" i="14"/>
  <c r="E49" i="14"/>
  <c r="S48" i="14"/>
  <c r="R48" i="14"/>
  <c r="Q48" i="14"/>
  <c r="P48" i="14"/>
  <c r="E48" i="14"/>
  <c r="U48" i="14" s="1"/>
  <c r="S47" i="14"/>
  <c r="R47" i="14"/>
  <c r="Q47" i="14"/>
  <c r="P47" i="14"/>
  <c r="E47" i="14"/>
  <c r="S46" i="14"/>
  <c r="R46" i="14"/>
  <c r="Q46" i="14"/>
  <c r="P46" i="14"/>
  <c r="E46" i="14"/>
  <c r="T46" i="14" s="1"/>
  <c r="U45" i="14"/>
  <c r="S45" i="14"/>
  <c r="R45" i="14"/>
  <c r="Q45" i="14"/>
  <c r="P45" i="14"/>
  <c r="T45" i="14" s="1"/>
  <c r="E45" i="14"/>
  <c r="S44" i="14"/>
  <c r="R44" i="14"/>
  <c r="Q44" i="14"/>
  <c r="P44" i="14"/>
  <c r="E44" i="14"/>
  <c r="U44" i="14" s="1"/>
  <c r="O42" i="14"/>
  <c r="N42" i="14"/>
  <c r="M42" i="14"/>
  <c r="L42" i="14"/>
  <c r="K42" i="14"/>
  <c r="J42" i="14"/>
  <c r="I42" i="14"/>
  <c r="S42" i="14" s="1"/>
  <c r="H42" i="14"/>
  <c r="G42" i="14"/>
  <c r="F42" i="14"/>
  <c r="C42" i="14"/>
  <c r="B42" i="14"/>
  <c r="E42" i="14" s="1"/>
  <c r="S41" i="14"/>
  <c r="R41" i="14"/>
  <c r="Q41" i="14"/>
  <c r="P41" i="14"/>
  <c r="E41" i="14"/>
  <c r="T41" i="14" s="1"/>
  <c r="T40" i="14"/>
  <c r="S40" i="14"/>
  <c r="R40" i="14"/>
  <c r="Q40" i="14"/>
  <c r="P40" i="14"/>
  <c r="E40" i="14"/>
  <c r="U40" i="14" s="1"/>
  <c r="S39" i="14"/>
  <c r="R39" i="14"/>
  <c r="Q39" i="14"/>
  <c r="P39" i="14"/>
  <c r="E39" i="14"/>
  <c r="U39" i="14" s="1"/>
  <c r="U38" i="14"/>
  <c r="S38" i="14"/>
  <c r="R38" i="14"/>
  <c r="Q38" i="14"/>
  <c r="P38" i="14"/>
  <c r="T38" i="14" s="1"/>
  <c r="E38" i="14"/>
  <c r="S37" i="14"/>
  <c r="R37" i="14"/>
  <c r="Q37" i="14"/>
  <c r="P37" i="14"/>
  <c r="E37" i="14"/>
  <c r="O35" i="14"/>
  <c r="N35" i="14"/>
  <c r="M35" i="14"/>
  <c r="L35" i="14"/>
  <c r="K35" i="14"/>
  <c r="J35" i="14"/>
  <c r="I35" i="14"/>
  <c r="S35" i="14" s="1"/>
  <c r="H35" i="14"/>
  <c r="G35" i="14"/>
  <c r="F35" i="14"/>
  <c r="E35" i="14"/>
  <c r="C35" i="14"/>
  <c r="B35" i="14"/>
  <c r="S34" i="14"/>
  <c r="R34" i="14"/>
  <c r="Q34" i="14"/>
  <c r="P34" i="14"/>
  <c r="E34" i="14"/>
  <c r="O32" i="14"/>
  <c r="N32" i="14"/>
  <c r="M32" i="14"/>
  <c r="L32" i="14"/>
  <c r="K32" i="14"/>
  <c r="J32" i="14"/>
  <c r="I32" i="14"/>
  <c r="S32" i="14" s="1"/>
  <c r="H32" i="14"/>
  <c r="R32" i="14" s="1"/>
  <c r="G32" i="14"/>
  <c r="F32" i="14"/>
  <c r="C32" i="14"/>
  <c r="E32" i="14" s="1"/>
  <c r="B32" i="14"/>
  <c r="U31" i="14"/>
  <c r="S31" i="14"/>
  <c r="R31" i="14"/>
  <c r="Q31" i="14"/>
  <c r="P31" i="14"/>
  <c r="E31" i="14"/>
  <c r="T31" i="14" s="1"/>
  <c r="T30" i="14"/>
  <c r="S30" i="14"/>
  <c r="R30" i="14"/>
  <c r="Q30" i="14"/>
  <c r="P30" i="14"/>
  <c r="E30" i="14"/>
  <c r="U30" i="14" s="1"/>
  <c r="S29" i="14"/>
  <c r="R29" i="14"/>
  <c r="Q29" i="14"/>
  <c r="P29" i="14"/>
  <c r="E29" i="14"/>
  <c r="T29" i="14" s="1"/>
  <c r="S28" i="14"/>
  <c r="R28" i="14"/>
  <c r="Q28" i="14"/>
  <c r="P28" i="14"/>
  <c r="E28" i="14"/>
  <c r="T28" i="14" s="1"/>
  <c r="O26" i="14"/>
  <c r="N26" i="14"/>
  <c r="M26" i="14"/>
  <c r="L26" i="14"/>
  <c r="K26" i="14"/>
  <c r="J26" i="14"/>
  <c r="I26" i="14"/>
  <c r="H26" i="14"/>
  <c r="R26" i="14" s="1"/>
  <c r="G26" i="14"/>
  <c r="F26" i="14"/>
  <c r="C26" i="14"/>
  <c r="B26" i="14"/>
  <c r="S25" i="14"/>
  <c r="R25" i="14"/>
  <c r="Q25" i="14"/>
  <c r="P25" i="14"/>
  <c r="E25" i="14"/>
  <c r="S24" i="14"/>
  <c r="R24" i="14"/>
  <c r="Q24" i="14"/>
  <c r="P24" i="14"/>
  <c r="E24" i="14"/>
  <c r="U24" i="14" s="1"/>
  <c r="U23" i="14"/>
  <c r="S23" i="14"/>
  <c r="R23" i="14"/>
  <c r="Q23" i="14"/>
  <c r="P23" i="14"/>
  <c r="E23" i="14"/>
  <c r="T23" i="14" s="1"/>
  <c r="S22" i="14"/>
  <c r="R22" i="14"/>
  <c r="Q22" i="14"/>
  <c r="P22" i="14"/>
  <c r="E22" i="14"/>
  <c r="U22" i="14" s="1"/>
  <c r="T21" i="14"/>
  <c r="S21" i="14"/>
  <c r="R21" i="14"/>
  <c r="Q21" i="14"/>
  <c r="P21" i="14"/>
  <c r="E21" i="14"/>
  <c r="U21" i="14" s="1"/>
  <c r="S20" i="14"/>
  <c r="R20" i="14"/>
  <c r="Q20" i="14"/>
  <c r="P20" i="14"/>
  <c r="E20" i="14"/>
  <c r="U20" i="14" s="1"/>
  <c r="S19" i="14"/>
  <c r="R19" i="14"/>
  <c r="Q19" i="14"/>
  <c r="P19" i="14"/>
  <c r="E19" i="14"/>
  <c r="U19" i="14" s="1"/>
  <c r="O17" i="14"/>
  <c r="N17" i="14"/>
  <c r="M17" i="14"/>
  <c r="L17" i="14"/>
  <c r="K17" i="14"/>
  <c r="J17" i="14"/>
  <c r="I17" i="14"/>
  <c r="H17" i="14"/>
  <c r="G17" i="14"/>
  <c r="F17" i="14"/>
  <c r="C17" i="14"/>
  <c r="E17" i="14" s="1"/>
  <c r="B17" i="14"/>
  <c r="T16" i="14"/>
  <c r="S16" i="14"/>
  <c r="R16" i="14"/>
  <c r="Q16" i="14"/>
  <c r="P16" i="14"/>
  <c r="E16" i="14"/>
  <c r="U16" i="14" s="1"/>
  <c r="U15" i="14"/>
  <c r="S15" i="14"/>
  <c r="R15" i="14"/>
  <c r="Q15" i="14"/>
  <c r="P15" i="14"/>
  <c r="E15" i="14"/>
  <c r="S14" i="14"/>
  <c r="R14" i="14"/>
  <c r="Q14" i="14"/>
  <c r="P14" i="14"/>
  <c r="E14" i="14"/>
  <c r="U14" i="14" s="1"/>
  <c r="S13" i="14"/>
  <c r="R13" i="14"/>
  <c r="Q13" i="14"/>
  <c r="P13" i="14"/>
  <c r="E13" i="14"/>
  <c r="U13" i="14" s="1"/>
  <c r="S12" i="14"/>
  <c r="R12" i="14"/>
  <c r="Q12" i="14"/>
  <c r="P12" i="14"/>
  <c r="E12" i="14"/>
  <c r="U12" i="14" s="1"/>
  <c r="S11" i="14"/>
  <c r="R11" i="14"/>
  <c r="Q11" i="14"/>
  <c r="P11" i="14"/>
  <c r="E11" i="14"/>
  <c r="S10" i="14"/>
  <c r="R10" i="14"/>
  <c r="Q10" i="14"/>
  <c r="P10" i="14"/>
  <c r="E10" i="14"/>
  <c r="T10" i="14" s="1"/>
  <c r="S9" i="14"/>
  <c r="R9" i="14"/>
  <c r="Q9" i="14"/>
  <c r="P9" i="14"/>
  <c r="E9" i="14"/>
  <c r="U9" i="14" s="1"/>
  <c r="T96" i="13"/>
  <c r="S96" i="13"/>
  <c r="R96" i="13"/>
  <c r="Q96" i="13"/>
  <c r="P96" i="13"/>
  <c r="E96" i="13"/>
  <c r="U96" i="13" s="1"/>
  <c r="S95" i="13"/>
  <c r="R95" i="13"/>
  <c r="Q95" i="13"/>
  <c r="P95" i="13"/>
  <c r="E95" i="13"/>
  <c r="T95" i="13" s="1"/>
  <c r="S94" i="13"/>
  <c r="R94" i="13"/>
  <c r="Q94" i="13"/>
  <c r="P94" i="13"/>
  <c r="E94" i="13"/>
  <c r="U94" i="13" s="1"/>
  <c r="S93" i="13"/>
  <c r="R93" i="13"/>
  <c r="Q93" i="13"/>
  <c r="P93" i="13"/>
  <c r="E93" i="13"/>
  <c r="T93" i="13" s="1"/>
  <c r="S92" i="13"/>
  <c r="R92" i="13"/>
  <c r="Q92" i="13"/>
  <c r="P92" i="13"/>
  <c r="E92" i="13"/>
  <c r="S91" i="13"/>
  <c r="R91" i="13"/>
  <c r="Q91" i="13"/>
  <c r="P91" i="13"/>
  <c r="E91" i="13"/>
  <c r="U91" i="13" s="1"/>
  <c r="U90" i="13"/>
  <c r="T90" i="13"/>
  <c r="S90" i="13"/>
  <c r="R90" i="13"/>
  <c r="Q90" i="13"/>
  <c r="P90" i="13"/>
  <c r="E90" i="13"/>
  <c r="U89" i="13"/>
  <c r="T89" i="13"/>
  <c r="S89" i="13"/>
  <c r="R89" i="13"/>
  <c r="Q89" i="13"/>
  <c r="P89" i="13"/>
  <c r="E89" i="13"/>
  <c r="S88" i="13"/>
  <c r="R88" i="13"/>
  <c r="Q88" i="13"/>
  <c r="P88" i="13"/>
  <c r="E88" i="13"/>
  <c r="T88" i="13" s="1"/>
  <c r="O75" i="13"/>
  <c r="N75" i="13"/>
  <c r="M75" i="13"/>
  <c r="L75" i="13"/>
  <c r="K75" i="13"/>
  <c r="J75" i="13"/>
  <c r="I75" i="13"/>
  <c r="H75" i="13"/>
  <c r="G75" i="13"/>
  <c r="F75" i="13"/>
  <c r="C75" i="13"/>
  <c r="B75" i="13"/>
  <c r="O74" i="13"/>
  <c r="N74" i="13"/>
  <c r="M74" i="13"/>
  <c r="L74" i="13"/>
  <c r="K74" i="13"/>
  <c r="J74" i="13"/>
  <c r="I74" i="13"/>
  <c r="S74" i="13" s="1"/>
  <c r="H74" i="13"/>
  <c r="G74" i="13"/>
  <c r="F74" i="13"/>
  <c r="C74" i="13"/>
  <c r="B74" i="13"/>
  <c r="O73" i="13"/>
  <c r="Q73" i="13" s="1"/>
  <c r="N73" i="13"/>
  <c r="M73" i="13"/>
  <c r="L73" i="13"/>
  <c r="K73" i="13"/>
  <c r="J73" i="13"/>
  <c r="I73" i="13"/>
  <c r="H73" i="13"/>
  <c r="G73" i="13"/>
  <c r="F73" i="13"/>
  <c r="C73" i="13"/>
  <c r="B73" i="13"/>
  <c r="S72" i="13"/>
  <c r="R72" i="13"/>
  <c r="Q72" i="13"/>
  <c r="P72" i="13"/>
  <c r="E72" i="13"/>
  <c r="S71" i="13"/>
  <c r="R71" i="13"/>
  <c r="Q71" i="13"/>
  <c r="P71" i="13"/>
  <c r="E71" i="13"/>
  <c r="U71" i="13" s="1"/>
  <c r="O69" i="13"/>
  <c r="N69" i="13"/>
  <c r="M69" i="13"/>
  <c r="L69" i="13"/>
  <c r="K69" i="13"/>
  <c r="J69" i="13"/>
  <c r="I69" i="13"/>
  <c r="H69" i="13"/>
  <c r="G69" i="13"/>
  <c r="F69" i="13"/>
  <c r="C69" i="13"/>
  <c r="B69" i="13"/>
  <c r="S68" i="13"/>
  <c r="O68" i="13"/>
  <c r="N68" i="13"/>
  <c r="M68" i="13"/>
  <c r="L68" i="13"/>
  <c r="K68" i="13"/>
  <c r="J68" i="13"/>
  <c r="I68" i="13"/>
  <c r="H68" i="13"/>
  <c r="R68" i="13" s="1"/>
  <c r="G68" i="13"/>
  <c r="F68" i="13"/>
  <c r="C68" i="13"/>
  <c r="B68" i="13"/>
  <c r="E68" i="13" s="1"/>
  <c r="U67" i="13"/>
  <c r="S67" i="13"/>
  <c r="R67" i="13"/>
  <c r="Q67" i="13"/>
  <c r="P67" i="13"/>
  <c r="E67" i="13"/>
  <c r="T67" i="13" s="1"/>
  <c r="S66" i="13"/>
  <c r="R66" i="13"/>
  <c r="Q66" i="13"/>
  <c r="P66" i="13"/>
  <c r="E66" i="13"/>
  <c r="S65" i="13"/>
  <c r="R65" i="13"/>
  <c r="Q65" i="13"/>
  <c r="P65" i="13"/>
  <c r="E65" i="13"/>
  <c r="U65" i="13" s="1"/>
  <c r="S64" i="13"/>
  <c r="R64" i="13"/>
  <c r="Q64" i="13"/>
  <c r="P64" i="13"/>
  <c r="E64" i="13"/>
  <c r="T64" i="13" s="1"/>
  <c r="S63" i="13"/>
  <c r="R63" i="13"/>
  <c r="Q63" i="13"/>
  <c r="P63" i="13"/>
  <c r="E63" i="13"/>
  <c r="U63" i="13" s="1"/>
  <c r="O61" i="13"/>
  <c r="N61" i="13"/>
  <c r="M61" i="13"/>
  <c r="L61" i="13"/>
  <c r="K61" i="13"/>
  <c r="J61" i="13"/>
  <c r="I61" i="13"/>
  <c r="H61" i="13"/>
  <c r="R61" i="13" s="1"/>
  <c r="C61" i="13"/>
  <c r="E61" i="13" s="1"/>
  <c r="B61" i="13"/>
  <c r="S60" i="13"/>
  <c r="R60" i="13"/>
  <c r="Q60" i="13"/>
  <c r="P60" i="13"/>
  <c r="E60" i="13"/>
  <c r="T60" i="13" s="1"/>
  <c r="S59" i="13"/>
  <c r="R59" i="13"/>
  <c r="Q59" i="13"/>
  <c r="P59" i="13"/>
  <c r="E59" i="13"/>
  <c r="U59" i="13" s="1"/>
  <c r="U58" i="13"/>
  <c r="S58" i="13"/>
  <c r="R58" i="13"/>
  <c r="Q58" i="13"/>
  <c r="P58" i="13"/>
  <c r="E58" i="13"/>
  <c r="T58" i="13" s="1"/>
  <c r="S57" i="13"/>
  <c r="R57" i="13"/>
  <c r="Q57" i="13"/>
  <c r="P57" i="13"/>
  <c r="E57" i="13"/>
  <c r="T57" i="13" s="1"/>
  <c r="O55" i="13"/>
  <c r="N55" i="13"/>
  <c r="M55" i="13"/>
  <c r="L55" i="13"/>
  <c r="K55" i="13"/>
  <c r="J55" i="13"/>
  <c r="I55" i="13"/>
  <c r="S55" i="13" s="1"/>
  <c r="H55" i="13"/>
  <c r="G55" i="13"/>
  <c r="F55" i="13"/>
  <c r="C55" i="13"/>
  <c r="B55" i="13"/>
  <c r="T54" i="13"/>
  <c r="S54" i="13"/>
  <c r="R54" i="13"/>
  <c r="Q54" i="13"/>
  <c r="P54" i="13"/>
  <c r="E54" i="13"/>
  <c r="U54" i="13" s="1"/>
  <c r="S53" i="13"/>
  <c r="R53" i="13"/>
  <c r="Q53" i="13"/>
  <c r="P53" i="13"/>
  <c r="E53" i="13"/>
  <c r="S52" i="13"/>
  <c r="R52" i="13"/>
  <c r="Q52" i="13"/>
  <c r="P52" i="13"/>
  <c r="E52" i="13"/>
  <c r="T52" i="13" s="1"/>
  <c r="S51" i="13"/>
  <c r="R51" i="13"/>
  <c r="Q51" i="13"/>
  <c r="P51" i="13"/>
  <c r="E51" i="13"/>
  <c r="S50" i="13"/>
  <c r="R50" i="13"/>
  <c r="Q50" i="13"/>
  <c r="P50" i="13"/>
  <c r="E50" i="13"/>
  <c r="U50" i="13" s="1"/>
  <c r="S49" i="13"/>
  <c r="R49" i="13"/>
  <c r="Q49" i="13"/>
  <c r="P49" i="13"/>
  <c r="E49" i="13"/>
  <c r="T49" i="13" s="1"/>
  <c r="U48" i="13"/>
  <c r="T48" i="13"/>
  <c r="S48" i="13"/>
  <c r="R48" i="13"/>
  <c r="Q48" i="13"/>
  <c r="P48" i="13"/>
  <c r="E48" i="13"/>
  <c r="T47" i="13"/>
  <c r="S47" i="13"/>
  <c r="R47" i="13"/>
  <c r="Q47" i="13"/>
  <c r="P47" i="13"/>
  <c r="E47" i="13"/>
  <c r="U47" i="13" s="1"/>
  <c r="S46" i="13"/>
  <c r="R46" i="13"/>
  <c r="Q46" i="13"/>
  <c r="P46" i="13"/>
  <c r="E46" i="13"/>
  <c r="U46" i="13" s="1"/>
  <c r="S45" i="13"/>
  <c r="R45" i="13"/>
  <c r="Q45" i="13"/>
  <c r="P45" i="13"/>
  <c r="E45" i="13"/>
  <c r="U44" i="13"/>
  <c r="S44" i="13"/>
  <c r="R44" i="13"/>
  <c r="Q44" i="13"/>
  <c r="P44" i="13"/>
  <c r="E44" i="13"/>
  <c r="T44" i="13" s="1"/>
  <c r="O42" i="13"/>
  <c r="N42" i="13"/>
  <c r="M42" i="13"/>
  <c r="L42" i="13"/>
  <c r="K42" i="13"/>
  <c r="J42" i="13"/>
  <c r="I42" i="13"/>
  <c r="H42" i="13"/>
  <c r="G42" i="13"/>
  <c r="F42" i="13"/>
  <c r="C42" i="13"/>
  <c r="B42" i="13"/>
  <c r="S41" i="13"/>
  <c r="R41" i="13"/>
  <c r="Q41" i="13"/>
  <c r="P41" i="13"/>
  <c r="E41" i="13"/>
  <c r="T41" i="13" s="1"/>
  <c r="U40" i="13"/>
  <c r="S40" i="13"/>
  <c r="R40" i="13"/>
  <c r="Q40" i="13"/>
  <c r="P40" i="13"/>
  <c r="T40" i="13" s="1"/>
  <c r="E40" i="13"/>
  <c r="S39" i="13"/>
  <c r="R39" i="13"/>
  <c r="Q39" i="13"/>
  <c r="P39" i="13"/>
  <c r="E39" i="13"/>
  <c r="S38" i="13"/>
  <c r="R38" i="13"/>
  <c r="Q38" i="13"/>
  <c r="P38" i="13"/>
  <c r="E38" i="13"/>
  <c r="S37" i="13"/>
  <c r="R37" i="13"/>
  <c r="Q37" i="13"/>
  <c r="P37" i="13"/>
  <c r="E37" i="13"/>
  <c r="U37" i="13" s="1"/>
  <c r="O35" i="13"/>
  <c r="N35" i="13"/>
  <c r="M35" i="13"/>
  <c r="L35" i="13"/>
  <c r="K35" i="13"/>
  <c r="J35" i="13"/>
  <c r="I35" i="13"/>
  <c r="S35" i="13" s="1"/>
  <c r="H35" i="13"/>
  <c r="G35" i="13"/>
  <c r="F35" i="13"/>
  <c r="C35" i="13"/>
  <c r="B35" i="13"/>
  <c r="S34" i="13"/>
  <c r="R34" i="13"/>
  <c r="Q34" i="13"/>
  <c r="P34" i="13"/>
  <c r="E34" i="13"/>
  <c r="U34" i="13" s="1"/>
  <c r="O32" i="13"/>
  <c r="N32" i="13"/>
  <c r="M32" i="13"/>
  <c r="L32" i="13"/>
  <c r="K32" i="13"/>
  <c r="J32" i="13"/>
  <c r="I32" i="13"/>
  <c r="S32" i="13" s="1"/>
  <c r="H32" i="13"/>
  <c r="G32" i="13"/>
  <c r="F32" i="13"/>
  <c r="C32" i="13"/>
  <c r="B32" i="13"/>
  <c r="S31" i="13"/>
  <c r="R31" i="13"/>
  <c r="Q31" i="13"/>
  <c r="P31" i="13"/>
  <c r="E31" i="13"/>
  <c r="U31" i="13" s="1"/>
  <c r="S30" i="13"/>
  <c r="R30" i="13"/>
  <c r="Q30" i="13"/>
  <c r="P30" i="13"/>
  <c r="E30" i="13"/>
  <c r="U30" i="13" s="1"/>
  <c r="S29" i="13"/>
  <c r="R29" i="13"/>
  <c r="Q29" i="13"/>
  <c r="P29" i="13"/>
  <c r="E29" i="13"/>
  <c r="U29" i="13" s="1"/>
  <c r="S28" i="13"/>
  <c r="R28" i="13"/>
  <c r="Q28" i="13"/>
  <c r="P28" i="13"/>
  <c r="E28" i="13"/>
  <c r="U28" i="13" s="1"/>
  <c r="O26" i="13"/>
  <c r="N26" i="13"/>
  <c r="M26" i="13"/>
  <c r="L26" i="13"/>
  <c r="K26" i="13"/>
  <c r="J26" i="13"/>
  <c r="I26" i="13"/>
  <c r="S26" i="13" s="1"/>
  <c r="H26" i="13"/>
  <c r="R26" i="13" s="1"/>
  <c r="G26" i="13"/>
  <c r="F26" i="13"/>
  <c r="C26" i="13"/>
  <c r="B26" i="13"/>
  <c r="E26" i="13" s="1"/>
  <c r="S25" i="13"/>
  <c r="R25" i="13"/>
  <c r="Q25" i="13"/>
  <c r="P25" i="13"/>
  <c r="E25" i="13"/>
  <c r="U25" i="13" s="1"/>
  <c r="S24" i="13"/>
  <c r="R24" i="13"/>
  <c r="Q24" i="13"/>
  <c r="P24" i="13"/>
  <c r="E24" i="13"/>
  <c r="T24" i="13" s="1"/>
  <c r="U23" i="13"/>
  <c r="S23" i="13"/>
  <c r="R23" i="13"/>
  <c r="Q23" i="13"/>
  <c r="P23" i="13"/>
  <c r="E23" i="13"/>
  <c r="T23" i="13" s="1"/>
  <c r="S22" i="13"/>
  <c r="R22" i="13"/>
  <c r="Q22" i="13"/>
  <c r="P22" i="13"/>
  <c r="E22" i="13"/>
  <c r="U22" i="13" s="1"/>
  <c r="U21" i="13"/>
  <c r="S21" i="13"/>
  <c r="R21" i="13"/>
  <c r="Q21" i="13"/>
  <c r="P21" i="13"/>
  <c r="E21" i="13"/>
  <c r="T21" i="13" s="1"/>
  <c r="S20" i="13"/>
  <c r="R20" i="13"/>
  <c r="Q20" i="13"/>
  <c r="P20" i="13"/>
  <c r="E20" i="13"/>
  <c r="S19" i="13"/>
  <c r="R19" i="13"/>
  <c r="Q19" i="13"/>
  <c r="P19" i="13"/>
  <c r="E19" i="13"/>
  <c r="U19" i="13" s="1"/>
  <c r="O17" i="13"/>
  <c r="N17" i="13"/>
  <c r="M17" i="13"/>
  <c r="L17" i="13"/>
  <c r="K17" i="13"/>
  <c r="J17" i="13"/>
  <c r="I17" i="13"/>
  <c r="S17" i="13" s="1"/>
  <c r="H17" i="13"/>
  <c r="R17" i="13" s="1"/>
  <c r="G17" i="13"/>
  <c r="F17" i="13"/>
  <c r="C17" i="13"/>
  <c r="B17" i="13"/>
  <c r="U16" i="13"/>
  <c r="T16" i="13"/>
  <c r="S16" i="13"/>
  <c r="R16" i="13"/>
  <c r="Q16" i="13"/>
  <c r="P16" i="13"/>
  <c r="E16" i="13"/>
  <c r="S15" i="13"/>
  <c r="R15" i="13"/>
  <c r="Q15" i="13"/>
  <c r="P15" i="13"/>
  <c r="E15" i="13"/>
  <c r="T15" i="13" s="1"/>
  <c r="S14" i="13"/>
  <c r="R14" i="13"/>
  <c r="Q14" i="13"/>
  <c r="P14" i="13"/>
  <c r="E14" i="13"/>
  <c r="U14" i="13" s="1"/>
  <c r="S13" i="13"/>
  <c r="R13" i="13"/>
  <c r="Q13" i="13"/>
  <c r="P13" i="13"/>
  <c r="E13" i="13"/>
  <c r="T13" i="13" s="1"/>
  <c r="U12" i="13"/>
  <c r="T12" i="13"/>
  <c r="S12" i="13"/>
  <c r="R12" i="13"/>
  <c r="Q12" i="13"/>
  <c r="P12" i="13"/>
  <c r="E12" i="13"/>
  <c r="U11" i="13"/>
  <c r="T11" i="13"/>
  <c r="S11" i="13"/>
  <c r="R11" i="13"/>
  <c r="Q11" i="13"/>
  <c r="P11" i="13"/>
  <c r="E11" i="13"/>
  <c r="S10" i="13"/>
  <c r="R10" i="13"/>
  <c r="Q10" i="13"/>
  <c r="P10" i="13"/>
  <c r="E10" i="13"/>
  <c r="S9" i="13"/>
  <c r="R9" i="13"/>
  <c r="Q9" i="13"/>
  <c r="P9" i="13"/>
  <c r="E9" i="13"/>
  <c r="U9" i="13" s="1"/>
  <c r="S96" i="12"/>
  <c r="R96" i="12"/>
  <c r="Q96" i="12"/>
  <c r="P96" i="12"/>
  <c r="E96" i="12"/>
  <c r="T96" i="12" s="1"/>
  <c r="S95" i="12"/>
  <c r="R95" i="12"/>
  <c r="Q95" i="12"/>
  <c r="P95" i="12"/>
  <c r="E95" i="12"/>
  <c r="U95" i="12" s="1"/>
  <c r="S94" i="12"/>
  <c r="R94" i="12"/>
  <c r="Q94" i="12"/>
  <c r="P94" i="12"/>
  <c r="E94" i="12"/>
  <c r="U94" i="12" s="1"/>
  <c r="U93" i="12"/>
  <c r="T93" i="12"/>
  <c r="S93" i="12"/>
  <c r="R93" i="12"/>
  <c r="Q93" i="12"/>
  <c r="P93" i="12"/>
  <c r="E93" i="12"/>
  <c r="S92" i="12"/>
  <c r="R92" i="12"/>
  <c r="Q92" i="12"/>
  <c r="P92" i="12"/>
  <c r="E92" i="12"/>
  <c r="U92" i="12" s="1"/>
  <c r="S91" i="12"/>
  <c r="R91" i="12"/>
  <c r="Q91" i="12"/>
  <c r="P91" i="12"/>
  <c r="E91" i="12"/>
  <c r="U91" i="12" s="1"/>
  <c r="S90" i="12"/>
  <c r="R90" i="12"/>
  <c r="Q90" i="12"/>
  <c r="P90" i="12"/>
  <c r="E90" i="12"/>
  <c r="U89" i="12"/>
  <c r="T89" i="12"/>
  <c r="S89" i="12"/>
  <c r="R89" i="12"/>
  <c r="Q89" i="12"/>
  <c r="P89" i="12"/>
  <c r="E89" i="12"/>
  <c r="S88" i="12"/>
  <c r="R88" i="12"/>
  <c r="Q88" i="12"/>
  <c r="P88" i="12"/>
  <c r="E88" i="12"/>
  <c r="T88" i="12" s="1"/>
  <c r="O75" i="12"/>
  <c r="N75" i="12"/>
  <c r="M75" i="12"/>
  <c r="L75" i="12"/>
  <c r="K75" i="12"/>
  <c r="J75" i="12"/>
  <c r="I75" i="12"/>
  <c r="S75" i="12" s="1"/>
  <c r="H75" i="12"/>
  <c r="G75" i="12"/>
  <c r="F75" i="12"/>
  <c r="C75" i="12"/>
  <c r="E75" i="12" s="1"/>
  <c r="B75" i="12"/>
  <c r="R74" i="12"/>
  <c r="O74" i="12"/>
  <c r="N74" i="12"/>
  <c r="M74" i="12"/>
  <c r="L74" i="12"/>
  <c r="K74" i="12"/>
  <c r="J74" i="12"/>
  <c r="I74" i="12"/>
  <c r="S74" i="12" s="1"/>
  <c r="H74" i="12"/>
  <c r="G74" i="12"/>
  <c r="F74" i="12"/>
  <c r="C74" i="12"/>
  <c r="B74" i="12"/>
  <c r="R73" i="12"/>
  <c r="O73" i="12"/>
  <c r="N73" i="12"/>
  <c r="M73" i="12"/>
  <c r="L73" i="12"/>
  <c r="K73" i="12"/>
  <c r="J73" i="12"/>
  <c r="I73" i="12"/>
  <c r="S73" i="12" s="1"/>
  <c r="H73" i="12"/>
  <c r="G73" i="12"/>
  <c r="F73" i="12"/>
  <c r="C73" i="12"/>
  <c r="B73" i="12"/>
  <c r="E73" i="12" s="1"/>
  <c r="U72" i="12"/>
  <c r="S72" i="12"/>
  <c r="R72" i="12"/>
  <c r="Q72" i="12"/>
  <c r="P72" i="12"/>
  <c r="E72" i="12"/>
  <c r="T72" i="12" s="1"/>
  <c r="T71" i="12"/>
  <c r="S71" i="12"/>
  <c r="R71" i="12"/>
  <c r="Q71" i="12"/>
  <c r="P71" i="12"/>
  <c r="E71" i="12"/>
  <c r="U71" i="12" s="1"/>
  <c r="O69" i="12"/>
  <c r="N69" i="12"/>
  <c r="M69" i="12"/>
  <c r="L69" i="12"/>
  <c r="K69" i="12"/>
  <c r="J69" i="12"/>
  <c r="I69" i="12"/>
  <c r="S69" i="12" s="1"/>
  <c r="H69" i="12"/>
  <c r="G69" i="12"/>
  <c r="F69" i="12"/>
  <c r="C69" i="12"/>
  <c r="B69" i="12"/>
  <c r="S68" i="12"/>
  <c r="O68" i="12"/>
  <c r="N68" i="12"/>
  <c r="M68" i="12"/>
  <c r="L68" i="12"/>
  <c r="K68" i="12"/>
  <c r="J68" i="12"/>
  <c r="I68" i="12"/>
  <c r="H68" i="12"/>
  <c r="R68" i="12" s="1"/>
  <c r="G68" i="12"/>
  <c r="F68" i="12"/>
  <c r="C68" i="12"/>
  <c r="B68" i="12"/>
  <c r="U67" i="12"/>
  <c r="S67" i="12"/>
  <c r="R67" i="12"/>
  <c r="Q67" i="12"/>
  <c r="P67" i="12"/>
  <c r="E67" i="12"/>
  <c r="T67" i="12" s="1"/>
  <c r="T66" i="12"/>
  <c r="S66" i="12"/>
  <c r="R66" i="12"/>
  <c r="Q66" i="12"/>
  <c r="P66" i="12"/>
  <c r="E66" i="12"/>
  <c r="U66" i="12" s="1"/>
  <c r="S65" i="12"/>
  <c r="R65" i="12"/>
  <c r="Q65" i="12"/>
  <c r="P65" i="12"/>
  <c r="E65" i="12"/>
  <c r="U65" i="12" s="1"/>
  <c r="S64" i="12"/>
  <c r="R64" i="12"/>
  <c r="Q64" i="12"/>
  <c r="P64" i="12"/>
  <c r="E64" i="12"/>
  <c r="U64" i="12" s="1"/>
  <c r="S63" i="12"/>
  <c r="R63" i="12"/>
  <c r="Q63" i="12"/>
  <c r="P63" i="12"/>
  <c r="E63" i="12"/>
  <c r="U63" i="12" s="1"/>
  <c r="O61" i="12"/>
  <c r="N61" i="12"/>
  <c r="M61" i="12"/>
  <c r="L61" i="12"/>
  <c r="K61" i="12"/>
  <c r="J61" i="12"/>
  <c r="I61" i="12"/>
  <c r="H61" i="12"/>
  <c r="C61" i="12"/>
  <c r="B61" i="12"/>
  <c r="S60" i="12"/>
  <c r="R60" i="12"/>
  <c r="Q60" i="12"/>
  <c r="P60" i="12"/>
  <c r="E60" i="12"/>
  <c r="U60" i="12" s="1"/>
  <c r="S59" i="12"/>
  <c r="R59" i="12"/>
  <c r="Q59" i="12"/>
  <c r="P59" i="12"/>
  <c r="E59" i="12"/>
  <c r="U59" i="12" s="1"/>
  <c r="S58" i="12"/>
  <c r="R58" i="12"/>
  <c r="Q58" i="12"/>
  <c r="P58" i="12"/>
  <c r="E58" i="12"/>
  <c r="T58" i="12" s="1"/>
  <c r="S57" i="12"/>
  <c r="R57" i="12"/>
  <c r="Q57" i="12"/>
  <c r="P57" i="12"/>
  <c r="E57" i="12"/>
  <c r="U57" i="12" s="1"/>
  <c r="O55" i="12"/>
  <c r="N55" i="12"/>
  <c r="M55" i="12"/>
  <c r="L55" i="12"/>
  <c r="K55" i="12"/>
  <c r="J55" i="12"/>
  <c r="I55" i="12"/>
  <c r="S55" i="12" s="1"/>
  <c r="H55" i="12"/>
  <c r="G55" i="12"/>
  <c r="F55" i="12"/>
  <c r="C55" i="12"/>
  <c r="B55" i="12"/>
  <c r="S54" i="12"/>
  <c r="R54" i="12"/>
  <c r="Q54" i="12"/>
  <c r="P54" i="12"/>
  <c r="E54" i="12"/>
  <c r="T54" i="12" s="1"/>
  <c r="U53" i="12"/>
  <c r="S53" i="12"/>
  <c r="R53" i="12"/>
  <c r="Q53" i="12"/>
  <c r="P53" i="12"/>
  <c r="T53" i="12" s="1"/>
  <c r="E53" i="12"/>
  <c r="S52" i="12"/>
  <c r="R52" i="12"/>
  <c r="Q52" i="12"/>
  <c r="P52" i="12"/>
  <c r="E52" i="12"/>
  <c r="U52" i="12" s="1"/>
  <c r="S51" i="12"/>
  <c r="R51" i="12"/>
  <c r="Q51" i="12"/>
  <c r="P51" i="12"/>
  <c r="E51" i="12"/>
  <c r="U51" i="12" s="1"/>
  <c r="S50" i="12"/>
  <c r="R50" i="12"/>
  <c r="Q50" i="12"/>
  <c r="P50" i="12"/>
  <c r="E50" i="12"/>
  <c r="T50" i="12" s="1"/>
  <c r="S49" i="12"/>
  <c r="R49" i="12"/>
  <c r="Q49" i="12"/>
  <c r="P49" i="12"/>
  <c r="E49" i="12"/>
  <c r="U49" i="12" s="1"/>
  <c r="S48" i="12"/>
  <c r="R48" i="12"/>
  <c r="Q48" i="12"/>
  <c r="P48" i="12"/>
  <c r="E48" i="12"/>
  <c r="U48" i="12" s="1"/>
  <c r="S47" i="12"/>
  <c r="R47" i="12"/>
  <c r="Q47" i="12"/>
  <c r="P47" i="12"/>
  <c r="E47" i="12"/>
  <c r="T47" i="12" s="1"/>
  <c r="S46" i="12"/>
  <c r="R46" i="12"/>
  <c r="Q46" i="12"/>
  <c r="P46" i="12"/>
  <c r="E46" i="12"/>
  <c r="U46" i="12" s="1"/>
  <c r="T45" i="12"/>
  <c r="S45" i="12"/>
  <c r="R45" i="12"/>
  <c r="Q45" i="12"/>
  <c r="U45" i="12" s="1"/>
  <c r="P45" i="12"/>
  <c r="E45" i="12"/>
  <c r="U44" i="12"/>
  <c r="S44" i="12"/>
  <c r="R44" i="12"/>
  <c r="Q44" i="12"/>
  <c r="P44" i="12"/>
  <c r="E44" i="12"/>
  <c r="T44" i="12" s="1"/>
  <c r="O42" i="12"/>
  <c r="N42" i="12"/>
  <c r="M42" i="12"/>
  <c r="L42" i="12"/>
  <c r="K42" i="12"/>
  <c r="J42" i="12"/>
  <c r="I42" i="12"/>
  <c r="S42" i="12" s="1"/>
  <c r="H42" i="12"/>
  <c r="G42" i="12"/>
  <c r="F42" i="12"/>
  <c r="C42" i="12"/>
  <c r="B42" i="12"/>
  <c r="E42" i="12" s="1"/>
  <c r="U41" i="12"/>
  <c r="S41" i="12"/>
  <c r="R41" i="12"/>
  <c r="Q41" i="12"/>
  <c r="P41" i="12"/>
  <c r="E41" i="12"/>
  <c r="T41" i="12" s="1"/>
  <c r="T40" i="12"/>
  <c r="S40" i="12"/>
  <c r="R40" i="12"/>
  <c r="Q40" i="12"/>
  <c r="P40" i="12"/>
  <c r="E40" i="12"/>
  <c r="U40" i="12" s="1"/>
  <c r="U39" i="12"/>
  <c r="T39" i="12"/>
  <c r="S39" i="12"/>
  <c r="R39" i="12"/>
  <c r="Q39" i="12"/>
  <c r="P39" i="12"/>
  <c r="E39" i="12"/>
  <c r="S38" i="12"/>
  <c r="R38" i="12"/>
  <c r="Q38" i="12"/>
  <c r="P38" i="12"/>
  <c r="E38" i="12"/>
  <c r="S37" i="12"/>
  <c r="R37" i="12"/>
  <c r="Q37" i="12"/>
  <c r="P37" i="12"/>
  <c r="E37" i="12"/>
  <c r="T37" i="12" s="1"/>
  <c r="O35" i="12"/>
  <c r="N35" i="12"/>
  <c r="M35" i="12"/>
  <c r="L35" i="12"/>
  <c r="K35" i="12"/>
  <c r="J35" i="12"/>
  <c r="I35" i="12"/>
  <c r="S35" i="12" s="1"/>
  <c r="H35" i="12"/>
  <c r="G35" i="12"/>
  <c r="F35" i="12"/>
  <c r="C35" i="12"/>
  <c r="B35" i="12"/>
  <c r="E35" i="12" s="1"/>
  <c r="S34" i="12"/>
  <c r="R34" i="12"/>
  <c r="Q34" i="12"/>
  <c r="P34" i="12"/>
  <c r="T34" i="12" s="1"/>
  <c r="E34" i="12"/>
  <c r="S32" i="12"/>
  <c r="O32" i="12"/>
  <c r="N32" i="12"/>
  <c r="M32" i="12"/>
  <c r="L32" i="12"/>
  <c r="K32" i="12"/>
  <c r="J32" i="12"/>
  <c r="I32" i="12"/>
  <c r="H32" i="12"/>
  <c r="R32" i="12" s="1"/>
  <c r="G32" i="12"/>
  <c r="F32" i="12"/>
  <c r="C32" i="12"/>
  <c r="B32" i="12"/>
  <c r="E32" i="12" s="1"/>
  <c r="T31" i="12"/>
  <c r="S31" i="12"/>
  <c r="R31" i="12"/>
  <c r="Q31" i="12"/>
  <c r="P31" i="12"/>
  <c r="E31" i="12"/>
  <c r="U31" i="12" s="1"/>
  <c r="S30" i="12"/>
  <c r="R30" i="12"/>
  <c r="Q30" i="12"/>
  <c r="P30" i="12"/>
  <c r="E30" i="12"/>
  <c r="T30" i="12" s="1"/>
  <c r="S29" i="12"/>
  <c r="R29" i="12"/>
  <c r="Q29" i="12"/>
  <c r="P29" i="12"/>
  <c r="E29" i="12"/>
  <c r="U29" i="12" s="1"/>
  <c r="S28" i="12"/>
  <c r="R28" i="12"/>
  <c r="Q28" i="12"/>
  <c r="P28" i="12"/>
  <c r="E28" i="12"/>
  <c r="U28" i="12" s="1"/>
  <c r="O26" i="12"/>
  <c r="N26" i="12"/>
  <c r="M26" i="12"/>
  <c r="L26" i="12"/>
  <c r="K26" i="12"/>
  <c r="J26" i="12"/>
  <c r="R26" i="12" s="1"/>
  <c r="I26" i="12"/>
  <c r="S26" i="12" s="1"/>
  <c r="H26" i="12"/>
  <c r="G26" i="12"/>
  <c r="F26" i="12"/>
  <c r="C26" i="12"/>
  <c r="B26" i="12"/>
  <c r="E26" i="12" s="1"/>
  <c r="S25" i="12"/>
  <c r="R25" i="12"/>
  <c r="Q25" i="12"/>
  <c r="P25" i="12"/>
  <c r="E25" i="12"/>
  <c r="U25" i="12" s="1"/>
  <c r="S24" i="12"/>
  <c r="R24" i="12"/>
  <c r="Q24" i="12"/>
  <c r="P24" i="12"/>
  <c r="E24" i="12"/>
  <c r="U24" i="12" s="1"/>
  <c r="T23" i="12"/>
  <c r="S23" i="12"/>
  <c r="R23" i="12"/>
  <c r="Q23" i="12"/>
  <c r="P23" i="12"/>
  <c r="E23" i="12"/>
  <c r="U23" i="12" s="1"/>
  <c r="U22" i="12"/>
  <c r="T22" i="12"/>
  <c r="S22" i="12"/>
  <c r="R22" i="12"/>
  <c r="Q22" i="12"/>
  <c r="P22" i="12"/>
  <c r="E22" i="12"/>
  <c r="S21" i="12"/>
  <c r="R21" i="12"/>
  <c r="Q21" i="12"/>
  <c r="P21" i="12"/>
  <c r="E21" i="12"/>
  <c r="U21" i="12" s="1"/>
  <c r="S20" i="12"/>
  <c r="R20" i="12"/>
  <c r="Q20" i="12"/>
  <c r="P20" i="12"/>
  <c r="E20" i="12"/>
  <c r="U20" i="12" s="1"/>
  <c r="S19" i="12"/>
  <c r="R19" i="12"/>
  <c r="Q19" i="12"/>
  <c r="P19" i="12"/>
  <c r="E19" i="12"/>
  <c r="U19" i="12" s="1"/>
  <c r="O17" i="12"/>
  <c r="N17" i="12"/>
  <c r="M17" i="12"/>
  <c r="L17" i="12"/>
  <c r="K17" i="12"/>
  <c r="J17" i="12"/>
  <c r="I17" i="12"/>
  <c r="Q17" i="12" s="1"/>
  <c r="H17" i="12"/>
  <c r="R17" i="12" s="1"/>
  <c r="G17" i="12"/>
  <c r="F17" i="12"/>
  <c r="C17" i="12"/>
  <c r="B17" i="12"/>
  <c r="S16" i="12"/>
  <c r="R16" i="12"/>
  <c r="Q16" i="12"/>
  <c r="P16" i="12"/>
  <c r="E16" i="12"/>
  <c r="T16" i="12" s="1"/>
  <c r="S15" i="12"/>
  <c r="R15" i="12"/>
  <c r="Q15" i="12"/>
  <c r="P15" i="12"/>
  <c r="E15" i="12"/>
  <c r="U15" i="12" s="1"/>
  <c r="S14" i="12"/>
  <c r="R14" i="12"/>
  <c r="Q14" i="12"/>
  <c r="P14" i="12"/>
  <c r="E14" i="12"/>
  <c r="U14" i="12" s="1"/>
  <c r="S13" i="12"/>
  <c r="R13" i="12"/>
  <c r="Q13" i="12"/>
  <c r="P13" i="12"/>
  <c r="E13" i="12"/>
  <c r="U13" i="12" s="1"/>
  <c r="S12" i="12"/>
  <c r="R12" i="12"/>
  <c r="Q12" i="12"/>
  <c r="P12" i="12"/>
  <c r="E12" i="12"/>
  <c r="U12" i="12" s="1"/>
  <c r="T11" i="12"/>
  <c r="S11" i="12"/>
  <c r="R11" i="12"/>
  <c r="Q11" i="12"/>
  <c r="P11" i="12"/>
  <c r="E11" i="12"/>
  <c r="U11" i="12" s="1"/>
  <c r="S10" i="12"/>
  <c r="R10" i="12"/>
  <c r="Q10" i="12"/>
  <c r="P10" i="12"/>
  <c r="E10" i="12"/>
  <c r="U10" i="12" s="1"/>
  <c r="T9" i="12"/>
  <c r="S9" i="12"/>
  <c r="R9" i="12"/>
  <c r="Q9" i="12"/>
  <c r="P9" i="12"/>
  <c r="E9" i="12"/>
  <c r="S96" i="11"/>
  <c r="R96" i="11"/>
  <c r="Q96" i="11"/>
  <c r="P96" i="11"/>
  <c r="E96" i="11"/>
  <c r="S95" i="11"/>
  <c r="R95" i="11"/>
  <c r="Q95" i="11"/>
  <c r="P95" i="11"/>
  <c r="E95" i="11"/>
  <c r="U95" i="11" s="1"/>
  <c r="S94" i="11"/>
  <c r="R94" i="11"/>
  <c r="Q94" i="11"/>
  <c r="P94" i="11"/>
  <c r="E94" i="11"/>
  <c r="U94" i="11" s="1"/>
  <c r="U93" i="11"/>
  <c r="T93" i="11"/>
  <c r="S93" i="11"/>
  <c r="R93" i="11"/>
  <c r="Q93" i="11"/>
  <c r="P93" i="11"/>
  <c r="E93" i="11"/>
  <c r="S92" i="11"/>
  <c r="R92" i="11"/>
  <c r="Q92" i="11"/>
  <c r="P92" i="11"/>
  <c r="E92" i="11"/>
  <c r="T92" i="11" s="1"/>
  <c r="U91" i="11"/>
  <c r="T91" i="11"/>
  <c r="S91" i="11"/>
  <c r="R91" i="11"/>
  <c r="Q91" i="11"/>
  <c r="P91" i="11"/>
  <c r="E91" i="11"/>
  <c r="T90" i="11"/>
  <c r="S90" i="11"/>
  <c r="R90" i="11"/>
  <c r="Q90" i="11"/>
  <c r="P90" i="11"/>
  <c r="E90" i="11"/>
  <c r="U90" i="11" s="1"/>
  <c r="S89" i="11"/>
  <c r="R89" i="11"/>
  <c r="Q89" i="11"/>
  <c r="P89" i="11"/>
  <c r="E89" i="11"/>
  <c r="S88" i="11"/>
  <c r="R88" i="11"/>
  <c r="Q88" i="11"/>
  <c r="P88" i="11"/>
  <c r="E88" i="11"/>
  <c r="O75" i="11"/>
  <c r="N75" i="11"/>
  <c r="M75" i="11"/>
  <c r="L75" i="11"/>
  <c r="K75" i="11"/>
  <c r="J75" i="11"/>
  <c r="I75" i="11"/>
  <c r="H75" i="11"/>
  <c r="G75" i="11"/>
  <c r="F75" i="11"/>
  <c r="C75" i="11"/>
  <c r="B75" i="11"/>
  <c r="O74" i="11"/>
  <c r="N74" i="11"/>
  <c r="M74" i="11"/>
  <c r="L74" i="11"/>
  <c r="K74" i="11"/>
  <c r="J74" i="11"/>
  <c r="I74" i="11"/>
  <c r="H74" i="11"/>
  <c r="R74" i="11" s="1"/>
  <c r="G74" i="11"/>
  <c r="F74" i="11"/>
  <c r="C74" i="11"/>
  <c r="B74" i="11"/>
  <c r="E74" i="11" s="1"/>
  <c r="O73" i="11"/>
  <c r="N73" i="11"/>
  <c r="M73" i="11"/>
  <c r="L73" i="11"/>
  <c r="K73" i="11"/>
  <c r="J73" i="11"/>
  <c r="R73" i="11" s="1"/>
  <c r="I73" i="11"/>
  <c r="H73" i="11"/>
  <c r="G73" i="11"/>
  <c r="F73" i="11"/>
  <c r="C73" i="11"/>
  <c r="B73" i="11"/>
  <c r="E73" i="11" s="1"/>
  <c r="U72" i="11"/>
  <c r="S72" i="11"/>
  <c r="R72" i="11"/>
  <c r="Q72" i="11"/>
  <c r="P72" i="11"/>
  <c r="E72" i="11"/>
  <c r="T72" i="11" s="1"/>
  <c r="S71" i="11"/>
  <c r="R71" i="11"/>
  <c r="Q71" i="11"/>
  <c r="P71" i="11"/>
  <c r="T71" i="11" s="1"/>
  <c r="E71" i="11"/>
  <c r="O69" i="11"/>
  <c r="N69" i="11"/>
  <c r="M69" i="11"/>
  <c r="L69" i="11"/>
  <c r="K69" i="11"/>
  <c r="J69" i="11"/>
  <c r="I69" i="11"/>
  <c r="H69" i="11"/>
  <c r="G69" i="11"/>
  <c r="F69" i="11"/>
  <c r="C69" i="11"/>
  <c r="B69" i="11"/>
  <c r="O68" i="11"/>
  <c r="N68" i="11"/>
  <c r="M68" i="11"/>
  <c r="L68" i="11"/>
  <c r="K68" i="11"/>
  <c r="J68" i="11"/>
  <c r="I68" i="11"/>
  <c r="S68" i="11" s="1"/>
  <c r="H68" i="11"/>
  <c r="P68" i="11" s="1"/>
  <c r="G68" i="11"/>
  <c r="F68" i="11"/>
  <c r="C68" i="11"/>
  <c r="B68" i="11"/>
  <c r="U67" i="11"/>
  <c r="T67" i="11"/>
  <c r="S67" i="11"/>
  <c r="R67" i="11"/>
  <c r="Q67" i="11"/>
  <c r="P67" i="11"/>
  <c r="E67" i="11"/>
  <c r="S66" i="11"/>
  <c r="R66" i="11"/>
  <c r="Q66" i="11"/>
  <c r="P66" i="11"/>
  <c r="E66" i="11"/>
  <c r="U66" i="11" s="1"/>
  <c r="S65" i="11"/>
  <c r="R65" i="11"/>
  <c r="Q65" i="11"/>
  <c r="P65" i="11"/>
  <c r="E65" i="11"/>
  <c r="U65" i="11" s="1"/>
  <c r="S64" i="11"/>
  <c r="R64" i="11"/>
  <c r="Q64" i="11"/>
  <c r="P64" i="11"/>
  <c r="E64" i="11"/>
  <c r="U64" i="11" s="1"/>
  <c r="S63" i="11"/>
  <c r="R63" i="11"/>
  <c r="Q63" i="11"/>
  <c r="P63" i="11"/>
  <c r="E63" i="11"/>
  <c r="U63" i="11" s="1"/>
  <c r="O61" i="11"/>
  <c r="N61" i="11"/>
  <c r="M61" i="11"/>
  <c r="L61" i="11"/>
  <c r="K61" i="11"/>
  <c r="J61" i="11"/>
  <c r="I61" i="11"/>
  <c r="H61" i="11"/>
  <c r="C61" i="11"/>
  <c r="B61" i="11"/>
  <c r="S60" i="11"/>
  <c r="R60" i="11"/>
  <c r="Q60" i="11"/>
  <c r="P60" i="11"/>
  <c r="E60" i="11"/>
  <c r="U60" i="11" s="1"/>
  <c r="S59" i="11"/>
  <c r="R59" i="11"/>
  <c r="Q59" i="11"/>
  <c r="P59" i="11"/>
  <c r="E59" i="11"/>
  <c r="U59" i="11" s="1"/>
  <c r="S58" i="11"/>
  <c r="R58" i="11"/>
  <c r="Q58" i="11"/>
  <c r="P58" i="11"/>
  <c r="E58" i="11"/>
  <c r="T58" i="11" s="1"/>
  <c r="T57" i="11"/>
  <c r="S57" i="11"/>
  <c r="R57" i="11"/>
  <c r="Q57" i="11"/>
  <c r="P57" i="11"/>
  <c r="E57" i="11"/>
  <c r="U57" i="11" s="1"/>
  <c r="O55" i="11"/>
  <c r="N55" i="11"/>
  <c r="M55" i="11"/>
  <c r="L55" i="11"/>
  <c r="K55" i="11"/>
  <c r="J55" i="11"/>
  <c r="I55" i="11"/>
  <c r="H55" i="11"/>
  <c r="G55" i="11"/>
  <c r="F55" i="11"/>
  <c r="C55" i="11"/>
  <c r="B55" i="11"/>
  <c r="E55" i="11" s="1"/>
  <c r="T54" i="11"/>
  <c r="S54" i="11"/>
  <c r="R54" i="11"/>
  <c r="Q54" i="11"/>
  <c r="P54" i="11"/>
  <c r="E54" i="11"/>
  <c r="U54" i="11" s="1"/>
  <c r="S53" i="11"/>
  <c r="R53" i="11"/>
  <c r="Q53" i="11"/>
  <c r="P53" i="11"/>
  <c r="E53" i="11"/>
  <c r="S52" i="11"/>
  <c r="R52" i="11"/>
  <c r="Q52" i="11"/>
  <c r="P52" i="11"/>
  <c r="E52" i="11"/>
  <c r="U52" i="11" s="1"/>
  <c r="S51" i="11"/>
  <c r="R51" i="11"/>
  <c r="Q51" i="11"/>
  <c r="P51" i="11"/>
  <c r="E51" i="11"/>
  <c r="U51" i="11" s="1"/>
  <c r="S50" i="11"/>
  <c r="R50" i="11"/>
  <c r="Q50" i="11"/>
  <c r="P50" i="11"/>
  <c r="E50" i="11"/>
  <c r="U50" i="11" s="1"/>
  <c r="S49" i="11"/>
  <c r="R49" i="11"/>
  <c r="Q49" i="11"/>
  <c r="P49" i="11"/>
  <c r="E49" i="11"/>
  <c r="U49" i="11" s="1"/>
  <c r="S48" i="11"/>
  <c r="R48" i="11"/>
  <c r="Q48" i="11"/>
  <c r="P48" i="11"/>
  <c r="E48" i="11"/>
  <c r="U48" i="11" s="1"/>
  <c r="S47" i="11"/>
  <c r="R47" i="11"/>
  <c r="Q47" i="11"/>
  <c r="P47" i="11"/>
  <c r="E47" i="11"/>
  <c r="U47" i="11" s="1"/>
  <c r="S46" i="11"/>
  <c r="R46" i="11"/>
  <c r="Q46" i="11"/>
  <c r="P46" i="11"/>
  <c r="E46" i="11"/>
  <c r="S45" i="11"/>
  <c r="R45" i="11"/>
  <c r="Q45" i="11"/>
  <c r="P45" i="11"/>
  <c r="E45" i="11"/>
  <c r="S44" i="11"/>
  <c r="R44" i="11"/>
  <c r="Q44" i="11"/>
  <c r="P44" i="11"/>
  <c r="E44" i="11"/>
  <c r="U44" i="11" s="1"/>
  <c r="S42" i="11"/>
  <c r="O42" i="11"/>
  <c r="N42" i="11"/>
  <c r="M42" i="11"/>
  <c r="L42" i="11"/>
  <c r="K42" i="11"/>
  <c r="J42" i="11"/>
  <c r="I42" i="11"/>
  <c r="H42" i="11"/>
  <c r="P42" i="11" s="1"/>
  <c r="G42" i="11"/>
  <c r="F42" i="11"/>
  <c r="C42" i="11"/>
  <c r="B42" i="11"/>
  <c r="S41" i="11"/>
  <c r="R41" i="11"/>
  <c r="Q41" i="11"/>
  <c r="P41" i="11"/>
  <c r="E41" i="11"/>
  <c r="U41" i="11" s="1"/>
  <c r="U40" i="11"/>
  <c r="S40" i="11"/>
  <c r="R40" i="11"/>
  <c r="Q40" i="11"/>
  <c r="P40" i="11"/>
  <c r="E40" i="11"/>
  <c r="T40" i="11" s="1"/>
  <c r="S39" i="11"/>
  <c r="R39" i="11"/>
  <c r="Q39" i="11"/>
  <c r="P39" i="11"/>
  <c r="E39" i="11"/>
  <c r="U39" i="11" s="1"/>
  <c r="S38" i="11"/>
  <c r="R38" i="11"/>
  <c r="Q38" i="11"/>
  <c r="P38" i="11"/>
  <c r="E38" i="11"/>
  <c r="U38" i="11" s="1"/>
  <c r="S37" i="11"/>
  <c r="R37" i="11"/>
  <c r="Q37" i="11"/>
  <c r="P37" i="11"/>
  <c r="T37" i="11" s="1"/>
  <c r="E37" i="11"/>
  <c r="O35" i="11"/>
  <c r="N35" i="11"/>
  <c r="M35" i="11"/>
  <c r="L35" i="11"/>
  <c r="K35" i="11"/>
  <c r="S35" i="11" s="1"/>
  <c r="J35" i="11"/>
  <c r="I35" i="11"/>
  <c r="H35" i="11"/>
  <c r="R35" i="11" s="1"/>
  <c r="G35" i="11"/>
  <c r="F35" i="11"/>
  <c r="C35" i="11"/>
  <c r="B35" i="11"/>
  <c r="E35" i="11" s="1"/>
  <c r="S34" i="11"/>
  <c r="R34" i="11"/>
  <c r="Q34" i="11"/>
  <c r="P34" i="11"/>
  <c r="E34" i="11"/>
  <c r="O32" i="11"/>
  <c r="N32" i="11"/>
  <c r="M32" i="11"/>
  <c r="L32" i="11"/>
  <c r="K32" i="11"/>
  <c r="J32" i="11"/>
  <c r="I32" i="11"/>
  <c r="H32" i="11"/>
  <c r="R32" i="11" s="1"/>
  <c r="G32" i="11"/>
  <c r="F32" i="11"/>
  <c r="C32" i="11"/>
  <c r="B32" i="11"/>
  <c r="E32" i="11" s="1"/>
  <c r="S31" i="11"/>
  <c r="R31" i="11"/>
  <c r="Q31" i="11"/>
  <c r="P31" i="11"/>
  <c r="E31" i="11"/>
  <c r="T30" i="11"/>
  <c r="S30" i="11"/>
  <c r="R30" i="11"/>
  <c r="Q30" i="11"/>
  <c r="P30" i="11"/>
  <c r="E30" i="11"/>
  <c r="U30" i="11" s="1"/>
  <c r="S29" i="11"/>
  <c r="R29" i="11"/>
  <c r="Q29" i="11"/>
  <c r="P29" i="11"/>
  <c r="E29" i="11"/>
  <c r="U29" i="11" s="1"/>
  <c r="S28" i="11"/>
  <c r="R28" i="11"/>
  <c r="Q28" i="11"/>
  <c r="P28" i="11"/>
  <c r="E28" i="11"/>
  <c r="U28" i="11" s="1"/>
  <c r="O26" i="11"/>
  <c r="N26" i="11"/>
  <c r="M26" i="11"/>
  <c r="L26" i="11"/>
  <c r="K26" i="11"/>
  <c r="J26" i="11"/>
  <c r="I26" i="11"/>
  <c r="S26" i="11" s="1"/>
  <c r="H26" i="11"/>
  <c r="R26" i="11" s="1"/>
  <c r="G26" i="11"/>
  <c r="F26" i="11"/>
  <c r="C26" i="11"/>
  <c r="B26" i="11"/>
  <c r="S25" i="11"/>
  <c r="R25" i="11"/>
  <c r="Q25" i="11"/>
  <c r="P25" i="11"/>
  <c r="E25" i="11"/>
  <c r="U25" i="11" s="1"/>
  <c r="S24" i="11"/>
  <c r="R24" i="11"/>
  <c r="Q24" i="11"/>
  <c r="P24" i="11"/>
  <c r="E24" i="11"/>
  <c r="U24" i="11" s="1"/>
  <c r="S23" i="11"/>
  <c r="R23" i="11"/>
  <c r="Q23" i="11"/>
  <c r="P23" i="11"/>
  <c r="E23" i="11"/>
  <c r="U23" i="11" s="1"/>
  <c r="U22" i="11"/>
  <c r="T22" i="11"/>
  <c r="S22" i="11"/>
  <c r="R22" i="11"/>
  <c r="Q22" i="11"/>
  <c r="P22" i="11"/>
  <c r="E22" i="11"/>
  <c r="S21" i="11"/>
  <c r="R21" i="11"/>
  <c r="Q21" i="11"/>
  <c r="P21" i="11"/>
  <c r="E21" i="11"/>
  <c r="U21" i="11" s="1"/>
  <c r="S20" i="11"/>
  <c r="R20" i="11"/>
  <c r="Q20" i="11"/>
  <c r="P20" i="11"/>
  <c r="E20" i="11"/>
  <c r="U20" i="11" s="1"/>
  <c r="U19" i="11"/>
  <c r="S19" i="11"/>
  <c r="R19" i="11"/>
  <c r="Q19" i="11"/>
  <c r="P19" i="11"/>
  <c r="E19" i="11"/>
  <c r="T19" i="11" s="1"/>
  <c r="O17" i="11"/>
  <c r="N17" i="11"/>
  <c r="M17" i="11"/>
  <c r="L17" i="11"/>
  <c r="K17" i="11"/>
  <c r="J17" i="11"/>
  <c r="R17" i="11" s="1"/>
  <c r="I17" i="11"/>
  <c r="S17" i="11" s="1"/>
  <c r="H17" i="11"/>
  <c r="G17" i="11"/>
  <c r="F17" i="11"/>
  <c r="C17" i="11"/>
  <c r="B17" i="11"/>
  <c r="S16" i="11"/>
  <c r="R16" i="11"/>
  <c r="Q16" i="11"/>
  <c r="P16" i="11"/>
  <c r="E16" i="11"/>
  <c r="U16" i="11" s="1"/>
  <c r="S15" i="11"/>
  <c r="R15" i="11"/>
  <c r="Q15" i="11"/>
  <c r="P15" i="11"/>
  <c r="T15" i="11" s="1"/>
  <c r="E15" i="11"/>
  <c r="U15" i="11" s="1"/>
  <c r="S14" i="11"/>
  <c r="R14" i="11"/>
  <c r="Q14" i="11"/>
  <c r="P14" i="11"/>
  <c r="E14" i="11"/>
  <c r="S13" i="11"/>
  <c r="R13" i="11"/>
  <c r="Q13" i="11"/>
  <c r="P13" i="11"/>
  <c r="E13" i="11"/>
  <c r="U13" i="11" s="1"/>
  <c r="S12" i="11"/>
  <c r="R12" i="11"/>
  <c r="Q12" i="11"/>
  <c r="P12" i="11"/>
  <c r="E12" i="11"/>
  <c r="U12" i="11" s="1"/>
  <c r="U11" i="11"/>
  <c r="T11" i="11"/>
  <c r="S11" i="11"/>
  <c r="R11" i="11"/>
  <c r="Q11" i="11"/>
  <c r="P11" i="11"/>
  <c r="E11" i="11"/>
  <c r="S10" i="11"/>
  <c r="R10" i="11"/>
  <c r="Q10" i="11"/>
  <c r="P10" i="11"/>
  <c r="E10" i="11"/>
  <c r="U10" i="11" s="1"/>
  <c r="S9" i="11"/>
  <c r="R9" i="11"/>
  <c r="Q9" i="11"/>
  <c r="P9" i="11"/>
  <c r="E9" i="11"/>
  <c r="U9" i="11" s="1"/>
  <c r="U96" i="10"/>
  <c r="S96" i="10"/>
  <c r="R96" i="10"/>
  <c r="Q96" i="10"/>
  <c r="P96" i="10"/>
  <c r="E96" i="10"/>
  <c r="T96" i="10" s="1"/>
  <c r="T95" i="10"/>
  <c r="S95" i="10"/>
  <c r="R95" i="10"/>
  <c r="Q95" i="10"/>
  <c r="P95" i="10"/>
  <c r="E95" i="10"/>
  <c r="U95" i="10" s="1"/>
  <c r="S94" i="10"/>
  <c r="R94" i="10"/>
  <c r="Q94" i="10"/>
  <c r="P94" i="10"/>
  <c r="E94" i="10"/>
  <c r="U94" i="10" s="1"/>
  <c r="S93" i="10"/>
  <c r="R93" i="10"/>
  <c r="Q93" i="10"/>
  <c r="P93" i="10"/>
  <c r="E93" i="10"/>
  <c r="U93" i="10" s="1"/>
  <c r="S92" i="10"/>
  <c r="R92" i="10"/>
  <c r="Q92" i="10"/>
  <c r="P92" i="10"/>
  <c r="E92" i="10"/>
  <c r="U92" i="10" s="1"/>
  <c r="S91" i="10"/>
  <c r="R91" i="10"/>
  <c r="Q91" i="10"/>
  <c r="P91" i="10"/>
  <c r="E91" i="10"/>
  <c r="T91" i="10" s="1"/>
  <c r="S90" i="10"/>
  <c r="R90" i="10"/>
  <c r="Q90" i="10"/>
  <c r="P90" i="10"/>
  <c r="E90" i="10"/>
  <c r="U90" i="10" s="1"/>
  <c r="S89" i="10"/>
  <c r="R89" i="10"/>
  <c r="Q89" i="10"/>
  <c r="P89" i="10"/>
  <c r="E89" i="10"/>
  <c r="U89" i="10" s="1"/>
  <c r="U88" i="10"/>
  <c r="T88" i="10"/>
  <c r="S88" i="10"/>
  <c r="R88" i="10"/>
  <c r="Q88" i="10"/>
  <c r="P88" i="10"/>
  <c r="E88" i="10"/>
  <c r="O75" i="10"/>
  <c r="N75" i="10"/>
  <c r="M75" i="10"/>
  <c r="L75" i="10"/>
  <c r="K75" i="10"/>
  <c r="J75" i="10"/>
  <c r="I75" i="10"/>
  <c r="S75" i="10" s="1"/>
  <c r="H75" i="10"/>
  <c r="G75" i="10"/>
  <c r="F75" i="10"/>
  <c r="C75" i="10"/>
  <c r="B75" i="10"/>
  <c r="O74" i="10"/>
  <c r="N74" i="10"/>
  <c r="M74" i="10"/>
  <c r="L74" i="10"/>
  <c r="K74" i="10"/>
  <c r="J74" i="10"/>
  <c r="I74" i="10"/>
  <c r="H74" i="10"/>
  <c r="R74" i="10" s="1"/>
  <c r="G74" i="10"/>
  <c r="F74" i="10"/>
  <c r="C74" i="10"/>
  <c r="B74" i="10"/>
  <c r="E74" i="10" s="1"/>
  <c r="O73" i="10"/>
  <c r="N73" i="10"/>
  <c r="M73" i="10"/>
  <c r="L73" i="10"/>
  <c r="K73" i="10"/>
  <c r="J73" i="10"/>
  <c r="I73" i="10"/>
  <c r="S73" i="10" s="1"/>
  <c r="H73" i="10"/>
  <c r="R73" i="10" s="1"/>
  <c r="G73" i="10"/>
  <c r="F73" i="10"/>
  <c r="C73" i="10"/>
  <c r="B73" i="10"/>
  <c r="S72" i="10"/>
  <c r="R72" i="10"/>
  <c r="Q72" i="10"/>
  <c r="P72" i="10"/>
  <c r="E72" i="10"/>
  <c r="U72" i="10" s="1"/>
  <c r="S71" i="10"/>
  <c r="R71" i="10"/>
  <c r="Q71" i="10"/>
  <c r="P71" i="10"/>
  <c r="E71" i="10"/>
  <c r="U71" i="10" s="1"/>
  <c r="O69" i="10"/>
  <c r="N69" i="10"/>
  <c r="M69" i="10"/>
  <c r="L69" i="10"/>
  <c r="K69" i="10"/>
  <c r="J69" i="10"/>
  <c r="I69" i="10"/>
  <c r="S69" i="10" s="1"/>
  <c r="H69" i="10"/>
  <c r="G69" i="10"/>
  <c r="F69" i="10"/>
  <c r="C69" i="10"/>
  <c r="B69" i="10"/>
  <c r="O68" i="10"/>
  <c r="N68" i="10"/>
  <c r="M68" i="10"/>
  <c r="L68" i="10"/>
  <c r="K68" i="10"/>
  <c r="J68" i="10"/>
  <c r="I68" i="10"/>
  <c r="S68" i="10" s="1"/>
  <c r="H68" i="10"/>
  <c r="R68" i="10" s="1"/>
  <c r="G68" i="10"/>
  <c r="F68" i="10"/>
  <c r="C68" i="10"/>
  <c r="B68" i="10"/>
  <c r="S67" i="10"/>
  <c r="R67" i="10"/>
  <c r="Q67" i="10"/>
  <c r="P67" i="10"/>
  <c r="E67" i="10"/>
  <c r="U67" i="10" s="1"/>
  <c r="T66" i="10"/>
  <c r="S66" i="10"/>
  <c r="R66" i="10"/>
  <c r="Q66" i="10"/>
  <c r="P66" i="10"/>
  <c r="E66" i="10"/>
  <c r="U66" i="10" s="1"/>
  <c r="U65" i="10"/>
  <c r="S65" i="10"/>
  <c r="R65" i="10"/>
  <c r="Q65" i="10"/>
  <c r="P65" i="10"/>
  <c r="E65" i="10"/>
  <c r="T65" i="10" s="1"/>
  <c r="S64" i="10"/>
  <c r="R64" i="10"/>
  <c r="Q64" i="10"/>
  <c r="P64" i="10"/>
  <c r="E64" i="10"/>
  <c r="U64" i="10" s="1"/>
  <c r="S63" i="10"/>
  <c r="R63" i="10"/>
  <c r="Q63" i="10"/>
  <c r="P63" i="10"/>
  <c r="E63" i="10"/>
  <c r="O61" i="10"/>
  <c r="N61" i="10"/>
  <c r="M61" i="10"/>
  <c r="L61" i="10"/>
  <c r="K61" i="10"/>
  <c r="J61" i="10"/>
  <c r="I61" i="10"/>
  <c r="H61" i="10"/>
  <c r="R61" i="10" s="1"/>
  <c r="C61" i="10"/>
  <c r="B61" i="10"/>
  <c r="E61" i="10" s="1"/>
  <c r="T60" i="10"/>
  <c r="S60" i="10"/>
  <c r="R60" i="10"/>
  <c r="Q60" i="10"/>
  <c r="P60" i="10"/>
  <c r="E60" i="10"/>
  <c r="U60" i="10" s="1"/>
  <c r="S59" i="10"/>
  <c r="R59" i="10"/>
  <c r="Q59" i="10"/>
  <c r="P59" i="10"/>
  <c r="E59" i="10"/>
  <c r="U59" i="10" s="1"/>
  <c r="S58" i="10"/>
  <c r="R58" i="10"/>
  <c r="Q58" i="10"/>
  <c r="P58" i="10"/>
  <c r="E58" i="10"/>
  <c r="U58" i="10" s="1"/>
  <c r="S57" i="10"/>
  <c r="R57" i="10"/>
  <c r="Q57" i="10"/>
  <c r="P57" i="10"/>
  <c r="E57" i="10"/>
  <c r="U57" i="10" s="1"/>
  <c r="O55" i="10"/>
  <c r="N55" i="10"/>
  <c r="M55" i="10"/>
  <c r="L55" i="10"/>
  <c r="K55" i="10"/>
  <c r="J55" i="10"/>
  <c r="I55" i="10"/>
  <c r="S55" i="10" s="1"/>
  <c r="H55" i="10"/>
  <c r="R55" i="10" s="1"/>
  <c r="G55" i="10"/>
  <c r="F55" i="10"/>
  <c r="C55" i="10"/>
  <c r="B55" i="10"/>
  <c r="S54" i="10"/>
  <c r="R54" i="10"/>
  <c r="Q54" i="10"/>
  <c r="P54" i="10"/>
  <c r="E54" i="10"/>
  <c r="U54" i="10" s="1"/>
  <c r="U53" i="10"/>
  <c r="T53" i="10"/>
  <c r="S53" i="10"/>
  <c r="R53" i="10"/>
  <c r="Q53" i="10"/>
  <c r="P53" i="10"/>
  <c r="E53" i="10"/>
  <c r="S52" i="10"/>
  <c r="R52" i="10"/>
  <c r="Q52" i="10"/>
  <c r="P52" i="10"/>
  <c r="E52" i="10"/>
  <c r="S51" i="10"/>
  <c r="R51" i="10"/>
  <c r="Q51" i="10"/>
  <c r="P51" i="10"/>
  <c r="E51" i="10"/>
  <c r="U51" i="10" s="1"/>
  <c r="S50" i="10"/>
  <c r="R50" i="10"/>
  <c r="Q50" i="10"/>
  <c r="P50" i="10"/>
  <c r="E50" i="10"/>
  <c r="U50" i="10" s="1"/>
  <c r="S49" i="10"/>
  <c r="R49" i="10"/>
  <c r="Q49" i="10"/>
  <c r="P49" i="10"/>
  <c r="E49" i="10"/>
  <c r="T49" i="10" s="1"/>
  <c r="S48" i="10"/>
  <c r="R48" i="10"/>
  <c r="Q48" i="10"/>
  <c r="P48" i="10"/>
  <c r="E48" i="10"/>
  <c r="U48" i="10" s="1"/>
  <c r="S47" i="10"/>
  <c r="R47" i="10"/>
  <c r="Q47" i="10"/>
  <c r="P47" i="10"/>
  <c r="E47" i="10"/>
  <c r="U47" i="10" s="1"/>
  <c r="S46" i="10"/>
  <c r="R46" i="10"/>
  <c r="Q46" i="10"/>
  <c r="P46" i="10"/>
  <c r="E46" i="10"/>
  <c r="U46" i="10" s="1"/>
  <c r="U45" i="10"/>
  <c r="T45" i="10"/>
  <c r="S45" i="10"/>
  <c r="R45" i="10"/>
  <c r="Q45" i="10"/>
  <c r="P45" i="10"/>
  <c r="E45" i="10"/>
  <c r="S44" i="10"/>
  <c r="R44" i="10"/>
  <c r="Q44" i="10"/>
  <c r="P44" i="10"/>
  <c r="E44" i="10"/>
  <c r="O42" i="10"/>
  <c r="N42" i="10"/>
  <c r="M42" i="10"/>
  <c r="L42" i="10"/>
  <c r="K42" i="10"/>
  <c r="J42" i="10"/>
  <c r="I42" i="10"/>
  <c r="S42" i="10" s="1"/>
  <c r="H42" i="10"/>
  <c r="G42" i="10"/>
  <c r="F42" i="10"/>
  <c r="C42" i="10"/>
  <c r="B42" i="10"/>
  <c r="E42" i="10" s="1"/>
  <c r="S41" i="10"/>
  <c r="R41" i="10"/>
  <c r="Q41" i="10"/>
  <c r="P41" i="10"/>
  <c r="E41" i="10"/>
  <c r="U41" i="10" s="1"/>
  <c r="S40" i="10"/>
  <c r="R40" i="10"/>
  <c r="Q40" i="10"/>
  <c r="P40" i="10"/>
  <c r="E40" i="10"/>
  <c r="U40" i="10" s="1"/>
  <c r="S39" i="10"/>
  <c r="R39" i="10"/>
  <c r="Q39" i="10"/>
  <c r="P39" i="10"/>
  <c r="E39" i="10"/>
  <c r="U39" i="10" s="1"/>
  <c r="S38" i="10"/>
  <c r="R38" i="10"/>
  <c r="Q38" i="10"/>
  <c r="P38" i="10"/>
  <c r="E38" i="10"/>
  <c r="U38" i="10" s="1"/>
  <c r="S37" i="10"/>
  <c r="R37" i="10"/>
  <c r="Q37" i="10"/>
  <c r="P37" i="10"/>
  <c r="E37" i="10"/>
  <c r="T37" i="10" s="1"/>
  <c r="O35" i="10"/>
  <c r="N35" i="10"/>
  <c r="M35" i="10"/>
  <c r="L35" i="10"/>
  <c r="K35" i="10"/>
  <c r="J35" i="10"/>
  <c r="I35" i="10"/>
  <c r="S35" i="10" s="1"/>
  <c r="H35" i="10"/>
  <c r="P35" i="10" s="1"/>
  <c r="G35" i="10"/>
  <c r="F35" i="10"/>
  <c r="C35" i="10"/>
  <c r="E35" i="10" s="1"/>
  <c r="B35" i="10"/>
  <c r="S34" i="10"/>
  <c r="R34" i="10"/>
  <c r="Q34" i="10"/>
  <c r="P34" i="10"/>
  <c r="E34" i="10"/>
  <c r="U34" i="10" s="1"/>
  <c r="O32" i="10"/>
  <c r="N32" i="10"/>
  <c r="M32" i="10"/>
  <c r="L32" i="10"/>
  <c r="K32" i="10"/>
  <c r="J32" i="10"/>
  <c r="I32" i="10"/>
  <c r="S32" i="10" s="1"/>
  <c r="H32" i="10"/>
  <c r="G32" i="10"/>
  <c r="F32" i="10"/>
  <c r="C32" i="10"/>
  <c r="B32" i="10"/>
  <c r="E32" i="10" s="1"/>
  <c r="T31" i="10"/>
  <c r="S31" i="10"/>
  <c r="R31" i="10"/>
  <c r="Q31" i="10"/>
  <c r="P31" i="10"/>
  <c r="E31" i="10"/>
  <c r="U31" i="10" s="1"/>
  <c r="S30" i="10"/>
  <c r="R30" i="10"/>
  <c r="Q30" i="10"/>
  <c r="P30" i="10"/>
  <c r="E30" i="10"/>
  <c r="U30" i="10" s="1"/>
  <c r="S29" i="10"/>
  <c r="R29" i="10"/>
  <c r="Q29" i="10"/>
  <c r="P29" i="10"/>
  <c r="E29" i="10"/>
  <c r="U29" i="10" s="1"/>
  <c r="S28" i="10"/>
  <c r="R28" i="10"/>
  <c r="Q28" i="10"/>
  <c r="P28" i="10"/>
  <c r="E28" i="10"/>
  <c r="U28" i="10" s="1"/>
  <c r="O26" i="10"/>
  <c r="N26" i="10"/>
  <c r="M26" i="10"/>
  <c r="L26" i="10"/>
  <c r="K26" i="10"/>
  <c r="J26" i="10"/>
  <c r="I26" i="10"/>
  <c r="H26" i="10"/>
  <c r="G26" i="10"/>
  <c r="F26" i="10"/>
  <c r="C26" i="10"/>
  <c r="B26" i="10"/>
  <c r="E26" i="10" s="1"/>
  <c r="U25" i="10"/>
  <c r="S25" i="10"/>
  <c r="R25" i="10"/>
  <c r="Q25" i="10"/>
  <c r="P25" i="10"/>
  <c r="E25" i="10"/>
  <c r="T25" i="10" s="1"/>
  <c r="S24" i="10"/>
  <c r="R24" i="10"/>
  <c r="Q24" i="10"/>
  <c r="P24" i="10"/>
  <c r="E24" i="10"/>
  <c r="U24" i="10" s="1"/>
  <c r="S23" i="10"/>
  <c r="R23" i="10"/>
  <c r="Q23" i="10"/>
  <c r="P23" i="10"/>
  <c r="E23" i="10"/>
  <c r="U23" i="10" s="1"/>
  <c r="S22" i="10"/>
  <c r="R22" i="10"/>
  <c r="Q22" i="10"/>
  <c r="P22" i="10"/>
  <c r="E22" i="10"/>
  <c r="T22" i="10" s="1"/>
  <c r="S21" i="10"/>
  <c r="R21" i="10"/>
  <c r="Q21" i="10"/>
  <c r="P21" i="10"/>
  <c r="E21" i="10"/>
  <c r="U21" i="10" s="1"/>
  <c r="U20" i="10"/>
  <c r="S20" i="10"/>
  <c r="R20" i="10"/>
  <c r="Q20" i="10"/>
  <c r="P20" i="10"/>
  <c r="E20" i="10"/>
  <c r="T20" i="10" s="1"/>
  <c r="S19" i="10"/>
  <c r="R19" i="10"/>
  <c r="Q19" i="10"/>
  <c r="P19" i="10"/>
  <c r="E19" i="10"/>
  <c r="U19" i="10" s="1"/>
  <c r="O17" i="10"/>
  <c r="N17" i="10"/>
  <c r="M17" i="10"/>
  <c r="L17" i="10"/>
  <c r="K17" i="10"/>
  <c r="J17" i="10"/>
  <c r="I17" i="10"/>
  <c r="S17" i="10" s="1"/>
  <c r="H17" i="10"/>
  <c r="R17" i="10" s="1"/>
  <c r="G17" i="10"/>
  <c r="F17" i="10"/>
  <c r="C17" i="10"/>
  <c r="E17" i="10" s="1"/>
  <c r="B17" i="10"/>
  <c r="S16" i="10"/>
  <c r="R16" i="10"/>
  <c r="Q16" i="10"/>
  <c r="P16" i="10"/>
  <c r="E16" i="10"/>
  <c r="U16" i="10" s="1"/>
  <c r="S15" i="10"/>
  <c r="R15" i="10"/>
  <c r="Q15" i="10"/>
  <c r="P15" i="10"/>
  <c r="E15" i="10"/>
  <c r="U15" i="10" s="1"/>
  <c r="T14" i="10"/>
  <c r="S14" i="10"/>
  <c r="R14" i="10"/>
  <c r="Q14" i="10"/>
  <c r="P14" i="10"/>
  <c r="E14" i="10"/>
  <c r="U14" i="10" s="1"/>
  <c r="S13" i="10"/>
  <c r="R13" i="10"/>
  <c r="Q13" i="10"/>
  <c r="P13" i="10"/>
  <c r="E13" i="10"/>
  <c r="U13" i="10" s="1"/>
  <c r="S12" i="10"/>
  <c r="R12" i="10"/>
  <c r="Q12" i="10"/>
  <c r="P12" i="10"/>
  <c r="E12" i="10"/>
  <c r="U12" i="10" s="1"/>
  <c r="U11" i="10"/>
  <c r="S11" i="10"/>
  <c r="R11" i="10"/>
  <c r="Q11" i="10"/>
  <c r="P11" i="10"/>
  <c r="E11" i="10"/>
  <c r="T11" i="10" s="1"/>
  <c r="U10" i="10"/>
  <c r="T10" i="10"/>
  <c r="S10" i="10"/>
  <c r="R10" i="10"/>
  <c r="Q10" i="10"/>
  <c r="P10" i="10"/>
  <c r="E10" i="10"/>
  <c r="S9" i="10"/>
  <c r="R9" i="10"/>
  <c r="Q9" i="10"/>
  <c r="P9" i="10"/>
  <c r="E9" i="10"/>
  <c r="U9" i="10" s="1"/>
  <c r="S96" i="9"/>
  <c r="R96" i="9"/>
  <c r="Q96" i="9"/>
  <c r="P96" i="9"/>
  <c r="E96" i="9"/>
  <c r="U96" i="9" s="1"/>
  <c r="S95" i="9"/>
  <c r="R95" i="9"/>
  <c r="Q95" i="9"/>
  <c r="P95" i="9"/>
  <c r="E95" i="9"/>
  <c r="S94" i="9"/>
  <c r="R94" i="9"/>
  <c r="Q94" i="9"/>
  <c r="P94" i="9"/>
  <c r="E94" i="9"/>
  <c r="U94" i="9" s="1"/>
  <c r="S93" i="9"/>
  <c r="R93" i="9"/>
  <c r="Q93" i="9"/>
  <c r="P93" i="9"/>
  <c r="E93" i="9"/>
  <c r="U93" i="9" s="1"/>
  <c r="S92" i="9"/>
  <c r="R92" i="9"/>
  <c r="Q92" i="9"/>
  <c r="P92" i="9"/>
  <c r="E92" i="9"/>
  <c r="U92" i="9" s="1"/>
  <c r="S91" i="9"/>
  <c r="R91" i="9"/>
  <c r="Q91" i="9"/>
  <c r="P91" i="9"/>
  <c r="E91" i="9"/>
  <c r="T91" i="9" s="1"/>
  <c r="S90" i="9"/>
  <c r="R90" i="9"/>
  <c r="Q90" i="9"/>
  <c r="P90" i="9"/>
  <c r="E90" i="9"/>
  <c r="U90" i="9" s="1"/>
  <c r="S89" i="9"/>
  <c r="R89" i="9"/>
  <c r="Q89" i="9"/>
  <c r="P89" i="9"/>
  <c r="E89" i="9"/>
  <c r="U89" i="9" s="1"/>
  <c r="S88" i="9"/>
  <c r="R88" i="9"/>
  <c r="Q88" i="9"/>
  <c r="P88" i="9"/>
  <c r="E88" i="9"/>
  <c r="U88" i="9" s="1"/>
  <c r="O75" i="9"/>
  <c r="N75" i="9"/>
  <c r="M75" i="9"/>
  <c r="L75" i="9"/>
  <c r="K75" i="9"/>
  <c r="J75" i="9"/>
  <c r="I75" i="9"/>
  <c r="S75" i="9" s="1"/>
  <c r="H75" i="9"/>
  <c r="G75" i="9"/>
  <c r="F75" i="9"/>
  <c r="C75" i="9"/>
  <c r="B75" i="9"/>
  <c r="O74" i="9"/>
  <c r="N74" i="9"/>
  <c r="M74" i="9"/>
  <c r="L74" i="9"/>
  <c r="K74" i="9"/>
  <c r="J74" i="9"/>
  <c r="I74" i="9"/>
  <c r="S74" i="9" s="1"/>
  <c r="H74" i="9"/>
  <c r="G74" i="9"/>
  <c r="F74" i="9"/>
  <c r="C74" i="9"/>
  <c r="E74" i="9" s="1"/>
  <c r="B74" i="9"/>
  <c r="O73" i="9"/>
  <c r="N73" i="9"/>
  <c r="M73" i="9"/>
  <c r="L73" i="9"/>
  <c r="K73" i="9"/>
  <c r="J73" i="9"/>
  <c r="R73" i="9" s="1"/>
  <c r="I73" i="9"/>
  <c r="Q73" i="9" s="1"/>
  <c r="H73" i="9"/>
  <c r="G73" i="9"/>
  <c r="F73" i="9"/>
  <c r="C73" i="9"/>
  <c r="B73" i="9"/>
  <c r="S72" i="9"/>
  <c r="R72" i="9"/>
  <c r="Q72" i="9"/>
  <c r="P72" i="9"/>
  <c r="E72" i="9"/>
  <c r="U72" i="9" s="1"/>
  <c r="U71" i="9"/>
  <c r="T71" i="9"/>
  <c r="S71" i="9"/>
  <c r="R71" i="9"/>
  <c r="Q71" i="9"/>
  <c r="P71" i="9"/>
  <c r="E71" i="9"/>
  <c r="O69" i="9"/>
  <c r="N69" i="9"/>
  <c r="M69" i="9"/>
  <c r="L69" i="9"/>
  <c r="K69" i="9"/>
  <c r="J69" i="9"/>
  <c r="I69" i="9"/>
  <c r="H69" i="9"/>
  <c r="G69" i="9"/>
  <c r="F69" i="9"/>
  <c r="C69" i="9"/>
  <c r="B69" i="9"/>
  <c r="E69" i="9" s="1"/>
  <c r="O68" i="9"/>
  <c r="N68" i="9"/>
  <c r="M68" i="9"/>
  <c r="L68" i="9"/>
  <c r="K68" i="9"/>
  <c r="J68" i="9"/>
  <c r="I68" i="9"/>
  <c r="H68" i="9"/>
  <c r="R68" i="9" s="1"/>
  <c r="G68" i="9"/>
  <c r="F68" i="9"/>
  <c r="C68" i="9"/>
  <c r="B68" i="9"/>
  <c r="E68" i="9" s="1"/>
  <c r="S67" i="9"/>
  <c r="R67" i="9"/>
  <c r="Q67" i="9"/>
  <c r="P67" i="9"/>
  <c r="E67" i="9"/>
  <c r="U67" i="9" s="1"/>
  <c r="S66" i="9"/>
  <c r="R66" i="9"/>
  <c r="Q66" i="9"/>
  <c r="P66" i="9"/>
  <c r="E66" i="9"/>
  <c r="S65" i="9"/>
  <c r="R65" i="9"/>
  <c r="Q65" i="9"/>
  <c r="P65" i="9"/>
  <c r="E65" i="9"/>
  <c r="U65" i="9" s="1"/>
  <c r="T64" i="9"/>
  <c r="S64" i="9"/>
  <c r="R64" i="9"/>
  <c r="Q64" i="9"/>
  <c r="P64" i="9"/>
  <c r="E64" i="9"/>
  <c r="U64" i="9" s="1"/>
  <c r="T63" i="9"/>
  <c r="S63" i="9"/>
  <c r="R63" i="9"/>
  <c r="Q63" i="9"/>
  <c r="P63" i="9"/>
  <c r="E63" i="9"/>
  <c r="U63" i="9" s="1"/>
  <c r="O61" i="9"/>
  <c r="N61" i="9"/>
  <c r="M61" i="9"/>
  <c r="L61" i="9"/>
  <c r="K61" i="9"/>
  <c r="J61" i="9"/>
  <c r="I61" i="9"/>
  <c r="S61" i="9" s="1"/>
  <c r="H61" i="9"/>
  <c r="C61" i="9"/>
  <c r="B61" i="9"/>
  <c r="S60" i="9"/>
  <c r="R60" i="9"/>
  <c r="Q60" i="9"/>
  <c r="P60" i="9"/>
  <c r="E60" i="9"/>
  <c r="U60" i="9" s="1"/>
  <c r="U59" i="9"/>
  <c r="S59" i="9"/>
  <c r="R59" i="9"/>
  <c r="Q59" i="9"/>
  <c r="P59" i="9"/>
  <c r="E59" i="9"/>
  <c r="T59" i="9" s="1"/>
  <c r="S58" i="9"/>
  <c r="R58" i="9"/>
  <c r="Q58" i="9"/>
  <c r="P58" i="9"/>
  <c r="E58" i="9"/>
  <c r="U58" i="9" s="1"/>
  <c r="U57" i="9"/>
  <c r="S57" i="9"/>
  <c r="R57" i="9"/>
  <c r="Q57" i="9"/>
  <c r="P57" i="9"/>
  <c r="E57" i="9"/>
  <c r="T57" i="9" s="1"/>
  <c r="O55" i="9"/>
  <c r="N55" i="9"/>
  <c r="M55" i="9"/>
  <c r="L55" i="9"/>
  <c r="K55" i="9"/>
  <c r="J55" i="9"/>
  <c r="I55" i="9"/>
  <c r="S55" i="9" s="1"/>
  <c r="H55" i="9"/>
  <c r="G55" i="9"/>
  <c r="F55" i="9"/>
  <c r="C55" i="9"/>
  <c r="B55" i="9"/>
  <c r="S54" i="9"/>
  <c r="R54" i="9"/>
  <c r="Q54" i="9"/>
  <c r="P54" i="9"/>
  <c r="E54" i="9"/>
  <c r="T54" i="9" s="1"/>
  <c r="S53" i="9"/>
  <c r="R53" i="9"/>
  <c r="Q53" i="9"/>
  <c r="P53" i="9"/>
  <c r="E53" i="9"/>
  <c r="U53" i="9" s="1"/>
  <c r="S52" i="9"/>
  <c r="R52" i="9"/>
  <c r="Q52" i="9"/>
  <c r="P52" i="9"/>
  <c r="E52" i="9"/>
  <c r="U52" i="9" s="1"/>
  <c r="T51" i="9"/>
  <c r="S51" i="9"/>
  <c r="R51" i="9"/>
  <c r="Q51" i="9"/>
  <c r="P51" i="9"/>
  <c r="E51" i="9"/>
  <c r="U51" i="9" s="1"/>
  <c r="S50" i="9"/>
  <c r="R50" i="9"/>
  <c r="Q50" i="9"/>
  <c r="P50" i="9"/>
  <c r="E50" i="9"/>
  <c r="U50" i="9" s="1"/>
  <c r="S49" i="9"/>
  <c r="R49" i="9"/>
  <c r="Q49" i="9"/>
  <c r="P49" i="9"/>
  <c r="E49" i="9"/>
  <c r="U49" i="9" s="1"/>
  <c r="S48" i="9"/>
  <c r="R48" i="9"/>
  <c r="Q48" i="9"/>
  <c r="P48" i="9"/>
  <c r="E48" i="9"/>
  <c r="T48" i="9" s="1"/>
  <c r="S47" i="9"/>
  <c r="R47" i="9"/>
  <c r="Q47" i="9"/>
  <c r="P47" i="9"/>
  <c r="E47" i="9"/>
  <c r="S46" i="9"/>
  <c r="R46" i="9"/>
  <c r="Q46" i="9"/>
  <c r="P46" i="9"/>
  <c r="E46" i="9"/>
  <c r="U46" i="9" s="1"/>
  <c r="S45" i="9"/>
  <c r="R45" i="9"/>
  <c r="Q45" i="9"/>
  <c r="P45" i="9"/>
  <c r="E45" i="9"/>
  <c r="S44" i="9"/>
  <c r="R44" i="9"/>
  <c r="Q44" i="9"/>
  <c r="P44" i="9"/>
  <c r="E44" i="9"/>
  <c r="U44" i="9" s="1"/>
  <c r="O42" i="9"/>
  <c r="N42" i="9"/>
  <c r="M42" i="9"/>
  <c r="L42" i="9"/>
  <c r="K42" i="9"/>
  <c r="J42" i="9"/>
  <c r="I42" i="9"/>
  <c r="S42" i="9" s="1"/>
  <c r="H42" i="9"/>
  <c r="R42" i="9" s="1"/>
  <c r="G42" i="9"/>
  <c r="F42" i="9"/>
  <c r="C42" i="9"/>
  <c r="B42" i="9"/>
  <c r="S41" i="9"/>
  <c r="R41" i="9"/>
  <c r="Q41" i="9"/>
  <c r="P41" i="9"/>
  <c r="E41" i="9"/>
  <c r="U41" i="9" s="1"/>
  <c r="S40" i="9"/>
  <c r="R40" i="9"/>
  <c r="Q40" i="9"/>
  <c r="P40" i="9"/>
  <c r="E40" i="9"/>
  <c r="U40" i="9" s="1"/>
  <c r="S39" i="9"/>
  <c r="R39" i="9"/>
  <c r="Q39" i="9"/>
  <c r="P39" i="9"/>
  <c r="E39" i="9"/>
  <c r="U39" i="9" s="1"/>
  <c r="S38" i="9"/>
  <c r="R38" i="9"/>
  <c r="Q38" i="9"/>
  <c r="P38" i="9"/>
  <c r="E38" i="9"/>
  <c r="S37" i="9"/>
  <c r="R37" i="9"/>
  <c r="Q37" i="9"/>
  <c r="P37" i="9"/>
  <c r="E37" i="9"/>
  <c r="U37" i="9" s="1"/>
  <c r="O35" i="9"/>
  <c r="N35" i="9"/>
  <c r="M35" i="9"/>
  <c r="L35" i="9"/>
  <c r="K35" i="9"/>
  <c r="J35" i="9"/>
  <c r="R35" i="9" s="1"/>
  <c r="I35" i="9"/>
  <c r="H35" i="9"/>
  <c r="G35" i="9"/>
  <c r="F35" i="9"/>
  <c r="C35" i="9"/>
  <c r="B35" i="9"/>
  <c r="E35" i="9" s="1"/>
  <c r="S34" i="9"/>
  <c r="R34" i="9"/>
  <c r="Q34" i="9"/>
  <c r="U34" i="9" s="1"/>
  <c r="P34" i="9"/>
  <c r="E34" i="9"/>
  <c r="O32" i="9"/>
  <c r="N32" i="9"/>
  <c r="M32" i="9"/>
  <c r="L32" i="9"/>
  <c r="K32" i="9"/>
  <c r="J32" i="9"/>
  <c r="I32" i="9"/>
  <c r="H32" i="9"/>
  <c r="G32" i="9"/>
  <c r="F32" i="9"/>
  <c r="C32" i="9"/>
  <c r="B32" i="9"/>
  <c r="S31" i="9"/>
  <c r="R31" i="9"/>
  <c r="Q31" i="9"/>
  <c r="P31" i="9"/>
  <c r="E31" i="9"/>
  <c r="T31" i="9" s="1"/>
  <c r="U30" i="9"/>
  <c r="T30" i="9"/>
  <c r="S30" i="9"/>
  <c r="R30" i="9"/>
  <c r="Q30" i="9"/>
  <c r="P30" i="9"/>
  <c r="E30" i="9"/>
  <c r="S29" i="9"/>
  <c r="R29" i="9"/>
  <c r="Q29" i="9"/>
  <c r="P29" i="9"/>
  <c r="E29" i="9"/>
  <c r="U29" i="9" s="1"/>
  <c r="S28" i="9"/>
  <c r="R28" i="9"/>
  <c r="Q28" i="9"/>
  <c r="P28" i="9"/>
  <c r="E28" i="9"/>
  <c r="O26" i="9"/>
  <c r="N26" i="9"/>
  <c r="M26" i="9"/>
  <c r="L26" i="9"/>
  <c r="K26" i="9"/>
  <c r="J26" i="9"/>
  <c r="I26" i="9"/>
  <c r="S26" i="9" s="1"/>
  <c r="H26" i="9"/>
  <c r="R26" i="9" s="1"/>
  <c r="G26" i="9"/>
  <c r="F26" i="9"/>
  <c r="C26" i="9"/>
  <c r="B26" i="9"/>
  <c r="S25" i="9"/>
  <c r="R25" i="9"/>
  <c r="Q25" i="9"/>
  <c r="P25" i="9"/>
  <c r="E25" i="9"/>
  <c r="S24" i="9"/>
  <c r="R24" i="9"/>
  <c r="Q24" i="9"/>
  <c r="P24" i="9"/>
  <c r="E24" i="9"/>
  <c r="U24" i="9" s="1"/>
  <c r="U23" i="9"/>
  <c r="T23" i="9"/>
  <c r="S23" i="9"/>
  <c r="R23" i="9"/>
  <c r="Q23" i="9"/>
  <c r="P23" i="9"/>
  <c r="E23" i="9"/>
  <c r="S22" i="9"/>
  <c r="R22" i="9"/>
  <c r="Q22" i="9"/>
  <c r="P22" i="9"/>
  <c r="E22" i="9"/>
  <c r="U22" i="9" s="1"/>
  <c r="S21" i="9"/>
  <c r="R21" i="9"/>
  <c r="Q21" i="9"/>
  <c r="P21" i="9"/>
  <c r="E21" i="9"/>
  <c r="S20" i="9"/>
  <c r="R20" i="9"/>
  <c r="Q20" i="9"/>
  <c r="P20" i="9"/>
  <c r="E20" i="9"/>
  <c r="T20" i="9" s="1"/>
  <c r="U19" i="9"/>
  <c r="T19" i="9"/>
  <c r="S19" i="9"/>
  <c r="R19" i="9"/>
  <c r="Q19" i="9"/>
  <c r="P19" i="9"/>
  <c r="E19" i="9"/>
  <c r="R17" i="9"/>
  <c r="O17" i="9"/>
  <c r="N17" i="9"/>
  <c r="M17" i="9"/>
  <c r="L17" i="9"/>
  <c r="K17" i="9"/>
  <c r="J17" i="9"/>
  <c r="I17" i="9"/>
  <c r="S17" i="9" s="1"/>
  <c r="H17" i="9"/>
  <c r="G17" i="9"/>
  <c r="F17" i="9"/>
  <c r="C17" i="9"/>
  <c r="B17" i="9"/>
  <c r="T16" i="9"/>
  <c r="S16" i="9"/>
  <c r="R16" i="9"/>
  <c r="Q16" i="9"/>
  <c r="P16" i="9"/>
  <c r="E16" i="9"/>
  <c r="U16" i="9" s="1"/>
  <c r="S15" i="9"/>
  <c r="R15" i="9"/>
  <c r="Q15" i="9"/>
  <c r="P15" i="9"/>
  <c r="E15" i="9"/>
  <c r="U15" i="9" s="1"/>
  <c r="S14" i="9"/>
  <c r="R14" i="9"/>
  <c r="Q14" i="9"/>
  <c r="P14" i="9"/>
  <c r="E14" i="9"/>
  <c r="S13" i="9"/>
  <c r="R13" i="9"/>
  <c r="Q13" i="9"/>
  <c r="P13" i="9"/>
  <c r="E13" i="9"/>
  <c r="T13" i="9" s="1"/>
  <c r="S12" i="9"/>
  <c r="R12" i="9"/>
  <c r="Q12" i="9"/>
  <c r="P12" i="9"/>
  <c r="E12" i="9"/>
  <c r="U12" i="9" s="1"/>
  <c r="S11" i="9"/>
  <c r="R11" i="9"/>
  <c r="Q11" i="9"/>
  <c r="P11" i="9"/>
  <c r="E11" i="9"/>
  <c r="S10" i="9"/>
  <c r="R10" i="9"/>
  <c r="Q10" i="9"/>
  <c r="P10" i="9"/>
  <c r="E10" i="9"/>
  <c r="S9" i="9"/>
  <c r="R9" i="9"/>
  <c r="Q9" i="9"/>
  <c r="P9" i="9"/>
  <c r="E9" i="9"/>
  <c r="U9" i="9" s="1"/>
  <c r="S96" i="8"/>
  <c r="R96" i="8"/>
  <c r="Q96" i="8"/>
  <c r="P96" i="8"/>
  <c r="E96" i="8"/>
  <c r="U96" i="8" s="1"/>
  <c r="S95" i="8"/>
  <c r="R95" i="8"/>
  <c r="Q95" i="8"/>
  <c r="P95" i="8"/>
  <c r="E95" i="8"/>
  <c r="T95" i="8" s="1"/>
  <c r="S94" i="8"/>
  <c r="R94" i="8"/>
  <c r="Q94" i="8"/>
  <c r="P94" i="8"/>
  <c r="E94" i="8"/>
  <c r="U94" i="8" s="1"/>
  <c r="U93" i="8"/>
  <c r="T93" i="8"/>
  <c r="S93" i="8"/>
  <c r="R93" i="8"/>
  <c r="Q93" i="8"/>
  <c r="P93" i="8"/>
  <c r="E93" i="8"/>
  <c r="S92" i="8"/>
  <c r="R92" i="8"/>
  <c r="Q92" i="8"/>
  <c r="P92" i="8"/>
  <c r="E92" i="8"/>
  <c r="U92" i="8" s="1"/>
  <c r="S91" i="8"/>
  <c r="R91" i="8"/>
  <c r="Q91" i="8"/>
  <c r="P91" i="8"/>
  <c r="E91" i="8"/>
  <c r="S90" i="8"/>
  <c r="R90" i="8"/>
  <c r="Q90" i="8"/>
  <c r="P90" i="8"/>
  <c r="E90" i="8"/>
  <c r="S89" i="8"/>
  <c r="R89" i="8"/>
  <c r="Q89" i="8"/>
  <c r="P89" i="8"/>
  <c r="E89" i="8"/>
  <c r="T89" i="8" s="1"/>
  <c r="U88" i="8"/>
  <c r="T88" i="8"/>
  <c r="S88" i="8"/>
  <c r="R88" i="8"/>
  <c r="Q88" i="8"/>
  <c r="P88" i="8"/>
  <c r="E88" i="8"/>
  <c r="O75" i="8"/>
  <c r="N75" i="8"/>
  <c r="M75" i="8"/>
  <c r="L75" i="8"/>
  <c r="K75" i="8"/>
  <c r="J75" i="8"/>
  <c r="I75" i="8"/>
  <c r="H75" i="8"/>
  <c r="G75" i="8"/>
  <c r="F75" i="8"/>
  <c r="C75" i="8"/>
  <c r="B75" i="8"/>
  <c r="R74" i="8"/>
  <c r="O74" i="8"/>
  <c r="N74" i="8"/>
  <c r="M74" i="8"/>
  <c r="L74" i="8"/>
  <c r="K74" i="8"/>
  <c r="S74" i="8" s="1"/>
  <c r="J74" i="8"/>
  <c r="I74" i="8"/>
  <c r="H74" i="8"/>
  <c r="P74" i="8" s="1"/>
  <c r="G74" i="8"/>
  <c r="F74" i="8"/>
  <c r="C74" i="8"/>
  <c r="B74" i="8"/>
  <c r="E74" i="8" s="1"/>
  <c r="O73" i="8"/>
  <c r="N73" i="8"/>
  <c r="M73" i="8"/>
  <c r="L73" i="8"/>
  <c r="K73" i="8"/>
  <c r="J73" i="8"/>
  <c r="I73" i="8"/>
  <c r="S73" i="8" s="1"/>
  <c r="H73" i="8"/>
  <c r="G73" i="8"/>
  <c r="F73" i="8"/>
  <c r="E73" i="8"/>
  <c r="C73" i="8"/>
  <c r="B73" i="8"/>
  <c r="S72" i="8"/>
  <c r="R72" i="8"/>
  <c r="Q72" i="8"/>
  <c r="P72" i="8"/>
  <c r="E72" i="8"/>
  <c r="U71" i="8"/>
  <c r="S71" i="8"/>
  <c r="R71" i="8"/>
  <c r="Q71" i="8"/>
  <c r="P71" i="8"/>
  <c r="E71" i="8"/>
  <c r="O69" i="8"/>
  <c r="N69" i="8"/>
  <c r="M69" i="8"/>
  <c r="L69" i="8"/>
  <c r="K69" i="8"/>
  <c r="J69" i="8"/>
  <c r="I69" i="8"/>
  <c r="H69" i="8"/>
  <c r="G69" i="8"/>
  <c r="F69" i="8"/>
  <c r="C69" i="8"/>
  <c r="B69" i="8"/>
  <c r="O68" i="8"/>
  <c r="N68" i="8"/>
  <c r="M68" i="8"/>
  <c r="L68" i="8"/>
  <c r="K68" i="8"/>
  <c r="J68" i="8"/>
  <c r="I68" i="8"/>
  <c r="S68" i="8" s="1"/>
  <c r="H68" i="8"/>
  <c r="R68" i="8" s="1"/>
  <c r="G68" i="8"/>
  <c r="F68" i="8"/>
  <c r="C68" i="8"/>
  <c r="E68" i="8" s="1"/>
  <c r="B68" i="8"/>
  <c r="S67" i="8"/>
  <c r="R67" i="8"/>
  <c r="Q67" i="8"/>
  <c r="P67" i="8"/>
  <c r="E67" i="8"/>
  <c r="U66" i="8"/>
  <c r="S66" i="8"/>
  <c r="R66" i="8"/>
  <c r="Q66" i="8"/>
  <c r="P66" i="8"/>
  <c r="E66" i="8"/>
  <c r="T66" i="8" s="1"/>
  <c r="S65" i="8"/>
  <c r="R65" i="8"/>
  <c r="Q65" i="8"/>
  <c r="P65" i="8"/>
  <c r="E65" i="8"/>
  <c r="T65" i="8" s="1"/>
  <c r="U64" i="8"/>
  <c r="S64" i="8"/>
  <c r="R64" i="8"/>
  <c r="Q64" i="8"/>
  <c r="P64" i="8"/>
  <c r="E64" i="8"/>
  <c r="T64" i="8" s="1"/>
  <c r="T63" i="8"/>
  <c r="S63" i="8"/>
  <c r="R63" i="8"/>
  <c r="Q63" i="8"/>
  <c r="P63" i="8"/>
  <c r="E63" i="8"/>
  <c r="O61" i="8"/>
  <c r="N61" i="8"/>
  <c r="M61" i="8"/>
  <c r="L61" i="8"/>
  <c r="K61" i="8"/>
  <c r="J61" i="8"/>
  <c r="I61" i="8"/>
  <c r="S61" i="8" s="1"/>
  <c r="H61" i="8"/>
  <c r="R61" i="8" s="1"/>
  <c r="C61" i="8"/>
  <c r="B61" i="8"/>
  <c r="E61" i="8" s="1"/>
  <c r="S60" i="8"/>
  <c r="R60" i="8"/>
  <c r="Q60" i="8"/>
  <c r="P60" i="8"/>
  <c r="E60" i="8"/>
  <c r="U60" i="8" s="1"/>
  <c r="T59" i="8"/>
  <c r="S59" i="8"/>
  <c r="R59" i="8"/>
  <c r="Q59" i="8"/>
  <c r="P59" i="8"/>
  <c r="E59" i="8"/>
  <c r="U59" i="8" s="1"/>
  <c r="S58" i="8"/>
  <c r="R58" i="8"/>
  <c r="Q58" i="8"/>
  <c r="P58" i="8"/>
  <c r="E58" i="8"/>
  <c r="S57" i="8"/>
  <c r="R57" i="8"/>
  <c r="Q57" i="8"/>
  <c r="P57" i="8"/>
  <c r="E57" i="8"/>
  <c r="O55" i="8"/>
  <c r="N55" i="8"/>
  <c r="M55" i="8"/>
  <c r="L55" i="8"/>
  <c r="K55" i="8"/>
  <c r="J55" i="8"/>
  <c r="I55" i="8"/>
  <c r="H55" i="8"/>
  <c r="G55" i="8"/>
  <c r="F55" i="8"/>
  <c r="C55" i="8"/>
  <c r="B55" i="8"/>
  <c r="S54" i="8"/>
  <c r="R54" i="8"/>
  <c r="Q54" i="8"/>
  <c r="P54" i="8"/>
  <c r="E54" i="8"/>
  <c r="T54" i="8" s="1"/>
  <c r="T53" i="8"/>
  <c r="S53" i="8"/>
  <c r="R53" i="8"/>
  <c r="Q53" i="8"/>
  <c r="P53" i="8"/>
  <c r="E53" i="8"/>
  <c r="U53" i="8" s="1"/>
  <c r="S52" i="8"/>
  <c r="R52" i="8"/>
  <c r="Q52" i="8"/>
  <c r="P52" i="8"/>
  <c r="E52" i="8"/>
  <c r="T52" i="8" s="1"/>
  <c r="S51" i="8"/>
  <c r="R51" i="8"/>
  <c r="Q51" i="8"/>
  <c r="P51" i="8"/>
  <c r="E51" i="8"/>
  <c r="U51" i="8" s="1"/>
  <c r="S50" i="8"/>
  <c r="R50" i="8"/>
  <c r="Q50" i="8"/>
  <c r="P50" i="8"/>
  <c r="E50" i="8"/>
  <c r="U50" i="8" s="1"/>
  <c r="U49" i="8"/>
  <c r="T49" i="8"/>
  <c r="S49" i="8"/>
  <c r="R49" i="8"/>
  <c r="Q49" i="8"/>
  <c r="P49" i="8"/>
  <c r="E49" i="8"/>
  <c r="S48" i="8"/>
  <c r="R48" i="8"/>
  <c r="Q48" i="8"/>
  <c r="P48" i="8"/>
  <c r="E48" i="8"/>
  <c r="U48" i="8" s="1"/>
  <c r="S47" i="8"/>
  <c r="R47" i="8"/>
  <c r="Q47" i="8"/>
  <c r="P47" i="8"/>
  <c r="E47" i="8"/>
  <c r="U46" i="8"/>
  <c r="S46" i="8"/>
  <c r="R46" i="8"/>
  <c r="Q46" i="8"/>
  <c r="P46" i="8"/>
  <c r="E46" i="8"/>
  <c r="S45" i="8"/>
  <c r="R45" i="8"/>
  <c r="Q45" i="8"/>
  <c r="P45" i="8"/>
  <c r="E45" i="8"/>
  <c r="U45" i="8" s="1"/>
  <c r="T44" i="8"/>
  <c r="S44" i="8"/>
  <c r="R44" i="8"/>
  <c r="Q44" i="8"/>
  <c r="P44" i="8"/>
  <c r="E44" i="8"/>
  <c r="U44" i="8" s="1"/>
  <c r="O42" i="8"/>
  <c r="N42" i="8"/>
  <c r="M42" i="8"/>
  <c r="L42" i="8"/>
  <c r="K42" i="8"/>
  <c r="J42" i="8"/>
  <c r="I42" i="8"/>
  <c r="S42" i="8" s="1"/>
  <c r="H42" i="8"/>
  <c r="G42" i="8"/>
  <c r="F42" i="8"/>
  <c r="C42" i="8"/>
  <c r="B42" i="8"/>
  <c r="U41" i="8"/>
  <c r="S41" i="8"/>
  <c r="R41" i="8"/>
  <c r="Q41" i="8"/>
  <c r="P41" i="8"/>
  <c r="E41" i="8"/>
  <c r="T41" i="8" s="1"/>
  <c r="S40" i="8"/>
  <c r="R40" i="8"/>
  <c r="Q40" i="8"/>
  <c r="P40" i="8"/>
  <c r="E40" i="8"/>
  <c r="U40" i="8" s="1"/>
  <c r="S39" i="8"/>
  <c r="R39" i="8"/>
  <c r="Q39" i="8"/>
  <c r="P39" i="8"/>
  <c r="E39" i="8"/>
  <c r="T39" i="8" s="1"/>
  <c r="U38" i="8"/>
  <c r="S38" i="8"/>
  <c r="R38" i="8"/>
  <c r="Q38" i="8"/>
  <c r="P38" i="8"/>
  <c r="E38" i="8"/>
  <c r="S37" i="8"/>
  <c r="R37" i="8"/>
  <c r="Q37" i="8"/>
  <c r="P37" i="8"/>
  <c r="E37" i="8"/>
  <c r="T37" i="8" s="1"/>
  <c r="Q35" i="8"/>
  <c r="O35" i="8"/>
  <c r="N35" i="8"/>
  <c r="M35" i="8"/>
  <c r="L35" i="8"/>
  <c r="K35" i="8"/>
  <c r="J35" i="8"/>
  <c r="I35" i="8"/>
  <c r="H35" i="8"/>
  <c r="G35" i="8"/>
  <c r="F35" i="8"/>
  <c r="C35" i="8"/>
  <c r="B35" i="8"/>
  <c r="S34" i="8"/>
  <c r="R34" i="8"/>
  <c r="Q34" i="8"/>
  <c r="P34" i="8"/>
  <c r="E34" i="8"/>
  <c r="Q32" i="8"/>
  <c r="O32" i="8"/>
  <c r="N32" i="8"/>
  <c r="M32" i="8"/>
  <c r="L32" i="8"/>
  <c r="K32" i="8"/>
  <c r="J32" i="8"/>
  <c r="I32" i="8"/>
  <c r="S32" i="8" s="1"/>
  <c r="H32" i="8"/>
  <c r="R32" i="8" s="1"/>
  <c r="G32" i="8"/>
  <c r="F32" i="8"/>
  <c r="C32" i="8"/>
  <c r="B32" i="8"/>
  <c r="T31" i="8"/>
  <c r="S31" i="8"/>
  <c r="R31" i="8"/>
  <c r="Q31" i="8"/>
  <c r="P31" i="8"/>
  <c r="E31" i="8"/>
  <c r="U31" i="8" s="1"/>
  <c r="S30" i="8"/>
  <c r="R30" i="8"/>
  <c r="Q30" i="8"/>
  <c r="P30" i="8"/>
  <c r="E30" i="8"/>
  <c r="U29" i="8"/>
  <c r="S29" i="8"/>
  <c r="R29" i="8"/>
  <c r="Q29" i="8"/>
  <c r="P29" i="8"/>
  <c r="E29" i="8"/>
  <c r="T29" i="8" s="1"/>
  <c r="S28" i="8"/>
  <c r="R28" i="8"/>
  <c r="Q28" i="8"/>
  <c r="P28" i="8"/>
  <c r="E28" i="8"/>
  <c r="U28" i="8" s="1"/>
  <c r="O26" i="8"/>
  <c r="N26" i="8"/>
  <c r="M26" i="8"/>
  <c r="L26" i="8"/>
  <c r="K26" i="8"/>
  <c r="J26" i="8"/>
  <c r="I26" i="8"/>
  <c r="S26" i="8" s="1"/>
  <c r="H26" i="8"/>
  <c r="G26" i="8"/>
  <c r="F26" i="8"/>
  <c r="C26" i="8"/>
  <c r="B26" i="8"/>
  <c r="E26" i="8" s="1"/>
  <c r="U25" i="8"/>
  <c r="S25" i="8"/>
  <c r="R25" i="8"/>
  <c r="Q25" i="8"/>
  <c r="P25" i="8"/>
  <c r="E25" i="8"/>
  <c r="T25" i="8" s="1"/>
  <c r="S24" i="8"/>
  <c r="R24" i="8"/>
  <c r="Q24" i="8"/>
  <c r="P24" i="8"/>
  <c r="E24" i="8"/>
  <c r="U24" i="8" s="1"/>
  <c r="S23" i="8"/>
  <c r="R23" i="8"/>
  <c r="Q23" i="8"/>
  <c r="P23" i="8"/>
  <c r="E23" i="8"/>
  <c r="U23" i="8" s="1"/>
  <c r="S22" i="8"/>
  <c r="R22" i="8"/>
  <c r="Q22" i="8"/>
  <c r="P22" i="8"/>
  <c r="E22" i="8"/>
  <c r="U22" i="8" s="1"/>
  <c r="U21" i="8"/>
  <c r="T21" i="8"/>
  <c r="S21" i="8"/>
  <c r="R21" i="8"/>
  <c r="Q21" i="8"/>
  <c r="P21" i="8"/>
  <c r="E21" i="8"/>
  <c r="S20" i="8"/>
  <c r="R20" i="8"/>
  <c r="Q20" i="8"/>
  <c r="P20" i="8"/>
  <c r="E20" i="8"/>
  <c r="U20" i="8" s="1"/>
  <c r="S19" i="8"/>
  <c r="R19" i="8"/>
  <c r="Q19" i="8"/>
  <c r="P19" i="8"/>
  <c r="E19" i="8"/>
  <c r="O17" i="8"/>
  <c r="N17" i="8"/>
  <c r="M17" i="8"/>
  <c r="L17" i="8"/>
  <c r="K17" i="8"/>
  <c r="S17" i="8" s="1"/>
  <c r="J17" i="8"/>
  <c r="I17" i="8"/>
  <c r="H17" i="8"/>
  <c r="G17" i="8"/>
  <c r="F17" i="8"/>
  <c r="C17" i="8"/>
  <c r="B17" i="8"/>
  <c r="E17" i="8" s="1"/>
  <c r="S16" i="8"/>
  <c r="R16" i="8"/>
  <c r="Q16" i="8"/>
  <c r="P16" i="8"/>
  <c r="E16" i="8"/>
  <c r="S15" i="8"/>
  <c r="R15" i="8"/>
  <c r="Q15" i="8"/>
  <c r="P15" i="8"/>
  <c r="E15" i="8"/>
  <c r="T15" i="8" s="1"/>
  <c r="U14" i="8"/>
  <c r="T14" i="8"/>
  <c r="S14" i="8"/>
  <c r="R14" i="8"/>
  <c r="Q14" i="8"/>
  <c r="P14" i="8"/>
  <c r="E14" i="8"/>
  <c r="S13" i="8"/>
  <c r="R13" i="8"/>
  <c r="Q13" i="8"/>
  <c r="P13" i="8"/>
  <c r="E13" i="8"/>
  <c r="U13" i="8" s="1"/>
  <c r="S12" i="8"/>
  <c r="R12" i="8"/>
  <c r="Q12" i="8"/>
  <c r="P12" i="8"/>
  <c r="E12" i="8"/>
  <c r="U12" i="8" s="1"/>
  <c r="S11" i="8"/>
  <c r="R11" i="8"/>
  <c r="Q11" i="8"/>
  <c r="P11" i="8"/>
  <c r="E11" i="8"/>
  <c r="T11" i="8" s="1"/>
  <c r="S10" i="8"/>
  <c r="R10" i="8"/>
  <c r="Q10" i="8"/>
  <c r="U10" i="8" s="1"/>
  <c r="P10" i="8"/>
  <c r="E10" i="8"/>
  <c r="S9" i="8"/>
  <c r="R9" i="8"/>
  <c r="Q9" i="8"/>
  <c r="P9" i="8"/>
  <c r="E9" i="8"/>
  <c r="T9" i="8" s="1"/>
  <c r="S96" i="7"/>
  <c r="R96" i="7"/>
  <c r="Q96" i="7"/>
  <c r="P96" i="7"/>
  <c r="E96" i="7"/>
  <c r="S95" i="7"/>
  <c r="R95" i="7"/>
  <c r="Q95" i="7"/>
  <c r="P95" i="7"/>
  <c r="E95" i="7"/>
  <c r="T95" i="7" s="1"/>
  <c r="U94" i="7"/>
  <c r="T94" i="7"/>
  <c r="S94" i="7"/>
  <c r="R94" i="7"/>
  <c r="Q94" i="7"/>
  <c r="P94" i="7"/>
  <c r="E94" i="7"/>
  <c r="S93" i="7"/>
  <c r="R93" i="7"/>
  <c r="Q93" i="7"/>
  <c r="P93" i="7"/>
  <c r="E93" i="7"/>
  <c r="U93" i="7" s="1"/>
  <c r="S92" i="7"/>
  <c r="R92" i="7"/>
  <c r="Q92" i="7"/>
  <c r="P92" i="7"/>
  <c r="E92" i="7"/>
  <c r="U92" i="7" s="1"/>
  <c r="S91" i="7"/>
  <c r="R91" i="7"/>
  <c r="Q91" i="7"/>
  <c r="P91" i="7"/>
  <c r="E91" i="7"/>
  <c r="U91" i="7" s="1"/>
  <c r="S90" i="7"/>
  <c r="R90" i="7"/>
  <c r="Q90" i="7"/>
  <c r="P90" i="7"/>
  <c r="E90" i="7"/>
  <c r="S89" i="7"/>
  <c r="R89" i="7"/>
  <c r="Q89" i="7"/>
  <c r="P89" i="7"/>
  <c r="E89" i="7"/>
  <c r="U89" i="7" s="1"/>
  <c r="S88" i="7"/>
  <c r="R88" i="7"/>
  <c r="Q88" i="7"/>
  <c r="P88" i="7"/>
  <c r="E88" i="7"/>
  <c r="O75" i="7"/>
  <c r="N75" i="7"/>
  <c r="M75" i="7"/>
  <c r="L75" i="7"/>
  <c r="K75" i="7"/>
  <c r="J75" i="7"/>
  <c r="I75" i="7"/>
  <c r="S75" i="7" s="1"/>
  <c r="H75" i="7"/>
  <c r="R75" i="7" s="1"/>
  <c r="G75" i="7"/>
  <c r="F75" i="7"/>
  <c r="C75" i="7"/>
  <c r="B75" i="7"/>
  <c r="O74" i="7"/>
  <c r="N74" i="7"/>
  <c r="M74" i="7"/>
  <c r="L74" i="7"/>
  <c r="K74" i="7"/>
  <c r="J74" i="7"/>
  <c r="I74" i="7"/>
  <c r="S74" i="7" s="1"/>
  <c r="H74" i="7"/>
  <c r="G74" i="7"/>
  <c r="F74" i="7"/>
  <c r="C74" i="7"/>
  <c r="B74" i="7"/>
  <c r="E74" i="7" s="1"/>
  <c r="O73" i="7"/>
  <c r="N73" i="7"/>
  <c r="M73" i="7"/>
  <c r="L73" i="7"/>
  <c r="K73" i="7"/>
  <c r="J73" i="7"/>
  <c r="I73" i="7"/>
  <c r="H73" i="7"/>
  <c r="P73" i="7" s="1"/>
  <c r="G73" i="7"/>
  <c r="F73" i="7"/>
  <c r="C73" i="7"/>
  <c r="E73" i="7" s="1"/>
  <c r="B73" i="7"/>
  <c r="S72" i="7"/>
  <c r="R72" i="7"/>
  <c r="Q72" i="7"/>
  <c r="P72" i="7"/>
  <c r="E72" i="7"/>
  <c r="U72" i="7" s="1"/>
  <c r="S71" i="7"/>
  <c r="R71" i="7"/>
  <c r="Q71" i="7"/>
  <c r="P71" i="7"/>
  <c r="T71" i="7" s="1"/>
  <c r="E71" i="7"/>
  <c r="O69" i="7"/>
  <c r="N69" i="7"/>
  <c r="M69" i="7"/>
  <c r="L69" i="7"/>
  <c r="K69" i="7"/>
  <c r="J69" i="7"/>
  <c r="I69" i="7"/>
  <c r="S69" i="7" s="1"/>
  <c r="H69" i="7"/>
  <c r="G69" i="7"/>
  <c r="F69" i="7"/>
  <c r="C69" i="7"/>
  <c r="B69" i="7"/>
  <c r="O68" i="7"/>
  <c r="N68" i="7"/>
  <c r="M68" i="7"/>
  <c r="L68" i="7"/>
  <c r="K68" i="7"/>
  <c r="J68" i="7"/>
  <c r="I68" i="7"/>
  <c r="S68" i="7" s="1"/>
  <c r="H68" i="7"/>
  <c r="R68" i="7" s="1"/>
  <c r="G68" i="7"/>
  <c r="F68" i="7"/>
  <c r="C68" i="7"/>
  <c r="B68" i="7"/>
  <c r="S67" i="7"/>
  <c r="R67" i="7"/>
  <c r="Q67" i="7"/>
  <c r="P67" i="7"/>
  <c r="E67" i="7"/>
  <c r="U67" i="7" s="1"/>
  <c r="T66" i="7"/>
  <c r="S66" i="7"/>
  <c r="R66" i="7"/>
  <c r="Q66" i="7"/>
  <c r="P66" i="7"/>
  <c r="E66" i="7"/>
  <c r="U66" i="7" s="1"/>
  <c r="S65" i="7"/>
  <c r="R65" i="7"/>
  <c r="Q65" i="7"/>
  <c r="P65" i="7"/>
  <c r="E65" i="7"/>
  <c r="S64" i="7"/>
  <c r="R64" i="7"/>
  <c r="Q64" i="7"/>
  <c r="P64" i="7"/>
  <c r="E64" i="7"/>
  <c r="T64" i="7" s="1"/>
  <c r="S63" i="7"/>
  <c r="R63" i="7"/>
  <c r="Q63" i="7"/>
  <c r="P63" i="7"/>
  <c r="E63" i="7"/>
  <c r="O61" i="7"/>
  <c r="N61" i="7"/>
  <c r="M61" i="7"/>
  <c r="L61" i="7"/>
  <c r="K61" i="7"/>
  <c r="J61" i="7"/>
  <c r="I61" i="7"/>
  <c r="S61" i="7" s="1"/>
  <c r="H61" i="7"/>
  <c r="R61" i="7" s="1"/>
  <c r="C61" i="7"/>
  <c r="B61" i="7"/>
  <c r="S60" i="7"/>
  <c r="R60" i="7"/>
  <c r="Q60" i="7"/>
  <c r="P60" i="7"/>
  <c r="E60" i="7"/>
  <c r="U60" i="7" s="1"/>
  <c r="S59" i="7"/>
  <c r="R59" i="7"/>
  <c r="Q59" i="7"/>
  <c r="P59" i="7"/>
  <c r="E59" i="7"/>
  <c r="U59" i="7" s="1"/>
  <c r="T58" i="7"/>
  <c r="S58" i="7"/>
  <c r="R58" i="7"/>
  <c r="Q58" i="7"/>
  <c r="P58" i="7"/>
  <c r="E58" i="7"/>
  <c r="U58" i="7" s="1"/>
  <c r="S57" i="7"/>
  <c r="R57" i="7"/>
  <c r="Q57" i="7"/>
  <c r="P57" i="7"/>
  <c r="E57" i="7"/>
  <c r="U57" i="7" s="1"/>
  <c r="O55" i="7"/>
  <c r="N55" i="7"/>
  <c r="M55" i="7"/>
  <c r="L55" i="7"/>
  <c r="K55" i="7"/>
  <c r="J55" i="7"/>
  <c r="I55" i="7"/>
  <c r="S55" i="7" s="1"/>
  <c r="H55" i="7"/>
  <c r="R55" i="7" s="1"/>
  <c r="G55" i="7"/>
  <c r="F55" i="7"/>
  <c r="C55" i="7"/>
  <c r="B55" i="7"/>
  <c r="T54" i="7"/>
  <c r="S54" i="7"/>
  <c r="R54" i="7"/>
  <c r="Q54" i="7"/>
  <c r="P54" i="7"/>
  <c r="E54" i="7"/>
  <c r="U54" i="7" s="1"/>
  <c r="S53" i="7"/>
  <c r="R53" i="7"/>
  <c r="Q53" i="7"/>
  <c r="P53" i="7"/>
  <c r="E53" i="7"/>
  <c r="S52" i="7"/>
  <c r="R52" i="7"/>
  <c r="Q52" i="7"/>
  <c r="P52" i="7"/>
  <c r="E52" i="7"/>
  <c r="T52" i="7" s="1"/>
  <c r="S51" i="7"/>
  <c r="R51" i="7"/>
  <c r="Q51" i="7"/>
  <c r="P51" i="7"/>
  <c r="E51" i="7"/>
  <c r="T51" i="7" s="1"/>
  <c r="T50" i="7"/>
  <c r="S50" i="7"/>
  <c r="R50" i="7"/>
  <c r="Q50" i="7"/>
  <c r="P50" i="7"/>
  <c r="E50" i="7"/>
  <c r="U50" i="7" s="1"/>
  <c r="T49" i="7"/>
  <c r="S49" i="7"/>
  <c r="R49" i="7"/>
  <c r="Q49" i="7"/>
  <c r="P49" i="7"/>
  <c r="E49" i="7"/>
  <c r="U49" i="7" s="1"/>
  <c r="S48" i="7"/>
  <c r="R48" i="7"/>
  <c r="Q48" i="7"/>
  <c r="P48" i="7"/>
  <c r="E48" i="7"/>
  <c r="T48" i="7" s="1"/>
  <c r="U47" i="7"/>
  <c r="S47" i="7"/>
  <c r="R47" i="7"/>
  <c r="Q47" i="7"/>
  <c r="P47" i="7"/>
  <c r="E47" i="7"/>
  <c r="T47" i="7" s="1"/>
  <c r="S46" i="7"/>
  <c r="R46" i="7"/>
  <c r="Q46" i="7"/>
  <c r="P46" i="7"/>
  <c r="T46" i="7" s="1"/>
  <c r="E46" i="7"/>
  <c r="S45" i="7"/>
  <c r="R45" i="7"/>
  <c r="Q45" i="7"/>
  <c r="P45" i="7"/>
  <c r="E45" i="7"/>
  <c r="S44" i="7"/>
  <c r="R44" i="7"/>
  <c r="Q44" i="7"/>
  <c r="P44" i="7"/>
  <c r="E44" i="7"/>
  <c r="O42" i="7"/>
  <c r="N42" i="7"/>
  <c r="M42" i="7"/>
  <c r="L42" i="7"/>
  <c r="K42" i="7"/>
  <c r="J42" i="7"/>
  <c r="I42" i="7"/>
  <c r="S42" i="7" s="1"/>
  <c r="H42" i="7"/>
  <c r="R42" i="7" s="1"/>
  <c r="G42" i="7"/>
  <c r="F42" i="7"/>
  <c r="C42" i="7"/>
  <c r="B42" i="7"/>
  <c r="U41" i="7"/>
  <c r="S41" i="7"/>
  <c r="R41" i="7"/>
  <c r="Q41" i="7"/>
  <c r="P41" i="7"/>
  <c r="E41" i="7"/>
  <c r="T41" i="7" s="1"/>
  <c r="S40" i="7"/>
  <c r="R40" i="7"/>
  <c r="Q40" i="7"/>
  <c r="P40" i="7"/>
  <c r="E40" i="7"/>
  <c r="U40" i="7" s="1"/>
  <c r="S39" i="7"/>
  <c r="R39" i="7"/>
  <c r="Q39" i="7"/>
  <c r="P39" i="7"/>
  <c r="E39" i="7"/>
  <c r="T39" i="7" s="1"/>
  <c r="S38" i="7"/>
  <c r="R38" i="7"/>
  <c r="Q38" i="7"/>
  <c r="P38" i="7"/>
  <c r="E38" i="7"/>
  <c r="U38" i="7" s="1"/>
  <c r="S37" i="7"/>
  <c r="R37" i="7"/>
  <c r="Q37" i="7"/>
  <c r="P37" i="7"/>
  <c r="E37" i="7"/>
  <c r="O35" i="7"/>
  <c r="N35" i="7"/>
  <c r="M35" i="7"/>
  <c r="L35" i="7"/>
  <c r="K35" i="7"/>
  <c r="J35" i="7"/>
  <c r="I35" i="7"/>
  <c r="S35" i="7" s="1"/>
  <c r="H35" i="7"/>
  <c r="G35" i="7"/>
  <c r="F35" i="7"/>
  <c r="C35" i="7"/>
  <c r="B35" i="7"/>
  <c r="S34" i="7"/>
  <c r="R34" i="7"/>
  <c r="Q34" i="7"/>
  <c r="P34" i="7"/>
  <c r="E34" i="7"/>
  <c r="U34" i="7" s="1"/>
  <c r="O32" i="7"/>
  <c r="N32" i="7"/>
  <c r="M32" i="7"/>
  <c r="L32" i="7"/>
  <c r="K32" i="7"/>
  <c r="J32" i="7"/>
  <c r="I32" i="7"/>
  <c r="S32" i="7" s="1"/>
  <c r="H32" i="7"/>
  <c r="R32" i="7" s="1"/>
  <c r="G32" i="7"/>
  <c r="F32" i="7"/>
  <c r="C32" i="7"/>
  <c r="B32" i="7"/>
  <c r="U31" i="7"/>
  <c r="T31" i="7"/>
  <c r="S31" i="7"/>
  <c r="R31" i="7"/>
  <c r="Q31" i="7"/>
  <c r="P31" i="7"/>
  <c r="E31" i="7"/>
  <c r="S30" i="7"/>
  <c r="R30" i="7"/>
  <c r="Q30" i="7"/>
  <c r="P30" i="7"/>
  <c r="E30" i="7"/>
  <c r="S29" i="7"/>
  <c r="R29" i="7"/>
  <c r="Q29" i="7"/>
  <c r="P29" i="7"/>
  <c r="E29" i="7"/>
  <c r="U29" i="7" s="1"/>
  <c r="S28" i="7"/>
  <c r="R28" i="7"/>
  <c r="Q28" i="7"/>
  <c r="P28" i="7"/>
  <c r="E28" i="7"/>
  <c r="U28" i="7" s="1"/>
  <c r="O26" i="7"/>
  <c r="N26" i="7"/>
  <c r="M26" i="7"/>
  <c r="L26" i="7"/>
  <c r="K26" i="7"/>
  <c r="J26" i="7"/>
  <c r="I26" i="7"/>
  <c r="S26" i="7" s="1"/>
  <c r="H26" i="7"/>
  <c r="R26" i="7" s="1"/>
  <c r="G26" i="7"/>
  <c r="F26" i="7"/>
  <c r="C26" i="7"/>
  <c r="B26" i="7"/>
  <c r="E26" i="7" s="1"/>
  <c r="S25" i="7"/>
  <c r="R25" i="7"/>
  <c r="Q25" i="7"/>
  <c r="P25" i="7"/>
  <c r="E25" i="7"/>
  <c r="U25" i="7" s="1"/>
  <c r="S24" i="7"/>
  <c r="R24" i="7"/>
  <c r="Q24" i="7"/>
  <c r="P24" i="7"/>
  <c r="E24" i="7"/>
  <c r="T24" i="7" s="1"/>
  <c r="U23" i="7"/>
  <c r="S23" i="7"/>
  <c r="R23" i="7"/>
  <c r="Q23" i="7"/>
  <c r="P23" i="7"/>
  <c r="E23" i="7"/>
  <c r="T23" i="7" s="1"/>
  <c r="T22" i="7"/>
  <c r="S22" i="7"/>
  <c r="R22" i="7"/>
  <c r="Q22" i="7"/>
  <c r="P22" i="7"/>
  <c r="E22" i="7"/>
  <c r="U22" i="7" s="1"/>
  <c r="S21" i="7"/>
  <c r="R21" i="7"/>
  <c r="Q21" i="7"/>
  <c r="P21" i="7"/>
  <c r="E21" i="7"/>
  <c r="U21" i="7" s="1"/>
  <c r="S20" i="7"/>
  <c r="R20" i="7"/>
  <c r="Q20" i="7"/>
  <c r="P20" i="7"/>
  <c r="E20" i="7"/>
  <c r="T20" i="7" s="1"/>
  <c r="S19" i="7"/>
  <c r="R19" i="7"/>
  <c r="Q19" i="7"/>
  <c r="P19" i="7"/>
  <c r="E19" i="7"/>
  <c r="T19" i="7" s="1"/>
  <c r="S17" i="7"/>
  <c r="O17" i="7"/>
  <c r="N17" i="7"/>
  <c r="M17" i="7"/>
  <c r="L17" i="7"/>
  <c r="K17" i="7"/>
  <c r="J17" i="7"/>
  <c r="I17" i="7"/>
  <c r="Q17" i="7" s="1"/>
  <c r="H17" i="7"/>
  <c r="P17" i="7" s="1"/>
  <c r="G17" i="7"/>
  <c r="F17" i="7"/>
  <c r="C17" i="7"/>
  <c r="B17" i="7"/>
  <c r="E17" i="7" s="1"/>
  <c r="U16" i="7"/>
  <c r="T16" i="7"/>
  <c r="S16" i="7"/>
  <c r="R16" i="7"/>
  <c r="Q16" i="7"/>
  <c r="P16" i="7"/>
  <c r="E16" i="7"/>
  <c r="U15" i="7"/>
  <c r="T15" i="7"/>
  <c r="S15" i="7"/>
  <c r="R15" i="7"/>
  <c r="Q15" i="7"/>
  <c r="P15" i="7"/>
  <c r="E15" i="7"/>
  <c r="T14" i="7"/>
  <c r="S14" i="7"/>
  <c r="R14" i="7"/>
  <c r="Q14" i="7"/>
  <c r="P14" i="7"/>
  <c r="E14" i="7"/>
  <c r="U14" i="7" s="1"/>
  <c r="U13" i="7"/>
  <c r="S13" i="7"/>
  <c r="R13" i="7"/>
  <c r="Q13" i="7"/>
  <c r="P13" i="7"/>
  <c r="E13" i="7"/>
  <c r="T13" i="7" s="1"/>
  <c r="S12" i="7"/>
  <c r="R12" i="7"/>
  <c r="Q12" i="7"/>
  <c r="P12" i="7"/>
  <c r="E12" i="7"/>
  <c r="U12" i="7" s="1"/>
  <c r="S11" i="7"/>
  <c r="R11" i="7"/>
  <c r="Q11" i="7"/>
  <c r="P11" i="7"/>
  <c r="E11" i="7"/>
  <c r="T11" i="7" s="1"/>
  <c r="U10" i="7"/>
  <c r="S10" i="7"/>
  <c r="R10" i="7"/>
  <c r="Q10" i="7"/>
  <c r="P10" i="7"/>
  <c r="E10" i="7"/>
  <c r="T10" i="7" s="1"/>
  <c r="U9" i="7"/>
  <c r="T9" i="7"/>
  <c r="S9" i="7"/>
  <c r="R9" i="7"/>
  <c r="Q9" i="7"/>
  <c r="P9" i="7"/>
  <c r="E9" i="7"/>
  <c r="S96" i="6"/>
  <c r="R96" i="6"/>
  <c r="Q96" i="6"/>
  <c r="P96" i="6"/>
  <c r="E96" i="6"/>
  <c r="U96" i="6" s="1"/>
  <c r="U95" i="6"/>
  <c r="T95" i="6"/>
  <c r="S95" i="6"/>
  <c r="R95" i="6"/>
  <c r="Q95" i="6"/>
  <c r="P95" i="6"/>
  <c r="E95" i="6"/>
  <c r="S94" i="6"/>
  <c r="R94" i="6"/>
  <c r="Q94" i="6"/>
  <c r="P94" i="6"/>
  <c r="E94" i="6"/>
  <c r="U94" i="6" s="1"/>
  <c r="S93" i="6"/>
  <c r="R93" i="6"/>
  <c r="Q93" i="6"/>
  <c r="P93" i="6"/>
  <c r="E93" i="6"/>
  <c r="T93" i="6" s="1"/>
  <c r="U92" i="6"/>
  <c r="T92" i="6"/>
  <c r="S92" i="6"/>
  <c r="R92" i="6"/>
  <c r="Q92" i="6"/>
  <c r="P92" i="6"/>
  <c r="E92" i="6"/>
  <c r="U91" i="6"/>
  <c r="S91" i="6"/>
  <c r="R91" i="6"/>
  <c r="Q91" i="6"/>
  <c r="P91" i="6"/>
  <c r="E91" i="6"/>
  <c r="T91" i="6" s="1"/>
  <c r="T90" i="6"/>
  <c r="S90" i="6"/>
  <c r="R90" i="6"/>
  <c r="Q90" i="6"/>
  <c r="P90" i="6"/>
  <c r="E90" i="6"/>
  <c r="U90" i="6" s="1"/>
  <c r="S89" i="6"/>
  <c r="R89" i="6"/>
  <c r="Q89" i="6"/>
  <c r="P89" i="6"/>
  <c r="E89" i="6"/>
  <c r="U89" i="6" s="1"/>
  <c r="S88" i="6"/>
  <c r="R88" i="6"/>
  <c r="Q88" i="6"/>
  <c r="P88" i="6"/>
  <c r="E88" i="6"/>
  <c r="U88" i="6" s="1"/>
  <c r="O75" i="6"/>
  <c r="N75" i="6"/>
  <c r="M75" i="6"/>
  <c r="L75" i="6"/>
  <c r="K75" i="6"/>
  <c r="J75" i="6"/>
  <c r="I75" i="6"/>
  <c r="H75" i="6"/>
  <c r="G75" i="6"/>
  <c r="F75" i="6"/>
  <c r="C75" i="6"/>
  <c r="B75" i="6"/>
  <c r="E75" i="6" s="1"/>
  <c r="O74" i="6"/>
  <c r="N74" i="6"/>
  <c r="M74" i="6"/>
  <c r="L74" i="6"/>
  <c r="K74" i="6"/>
  <c r="J74" i="6"/>
  <c r="I74" i="6"/>
  <c r="Q74" i="6" s="1"/>
  <c r="H74" i="6"/>
  <c r="G74" i="6"/>
  <c r="F74" i="6"/>
  <c r="C74" i="6"/>
  <c r="B74" i="6"/>
  <c r="E74" i="6" s="1"/>
  <c r="O73" i="6"/>
  <c r="N73" i="6"/>
  <c r="M73" i="6"/>
  <c r="L73" i="6"/>
  <c r="K73" i="6"/>
  <c r="S73" i="6" s="1"/>
  <c r="J73" i="6"/>
  <c r="I73" i="6"/>
  <c r="H73" i="6"/>
  <c r="G73" i="6"/>
  <c r="F73" i="6"/>
  <c r="C73" i="6"/>
  <c r="B73" i="6"/>
  <c r="E73" i="6" s="1"/>
  <c r="S72" i="6"/>
  <c r="R72" i="6"/>
  <c r="Q72" i="6"/>
  <c r="P72" i="6"/>
  <c r="E72" i="6"/>
  <c r="U72" i="6" s="1"/>
  <c r="T71" i="6"/>
  <c r="S71" i="6"/>
  <c r="R71" i="6"/>
  <c r="Q71" i="6"/>
  <c r="U71" i="6" s="1"/>
  <c r="P71" i="6"/>
  <c r="E71" i="6"/>
  <c r="O69" i="6"/>
  <c r="N69" i="6"/>
  <c r="M69" i="6"/>
  <c r="L69" i="6"/>
  <c r="K69" i="6"/>
  <c r="J69" i="6"/>
  <c r="I69" i="6"/>
  <c r="H69" i="6"/>
  <c r="G69" i="6"/>
  <c r="F69" i="6"/>
  <c r="C69" i="6"/>
  <c r="B69" i="6"/>
  <c r="O68" i="6"/>
  <c r="N68" i="6"/>
  <c r="M68" i="6"/>
  <c r="L68" i="6"/>
  <c r="K68" i="6"/>
  <c r="J68" i="6"/>
  <c r="I68" i="6"/>
  <c r="S68" i="6" s="1"/>
  <c r="H68" i="6"/>
  <c r="G68" i="6"/>
  <c r="F68" i="6"/>
  <c r="C68" i="6"/>
  <c r="B68" i="6"/>
  <c r="E68" i="6" s="1"/>
  <c r="S67" i="6"/>
  <c r="R67" i="6"/>
  <c r="Q67" i="6"/>
  <c r="P67" i="6"/>
  <c r="E67" i="6"/>
  <c r="T67" i="6" s="1"/>
  <c r="S66" i="6"/>
  <c r="R66" i="6"/>
  <c r="Q66" i="6"/>
  <c r="P66" i="6"/>
  <c r="E66" i="6"/>
  <c r="U66" i="6" s="1"/>
  <c r="T65" i="6"/>
  <c r="S65" i="6"/>
  <c r="R65" i="6"/>
  <c r="Q65" i="6"/>
  <c r="P65" i="6"/>
  <c r="E65" i="6"/>
  <c r="U65" i="6" s="1"/>
  <c r="S64" i="6"/>
  <c r="R64" i="6"/>
  <c r="Q64" i="6"/>
  <c r="P64" i="6"/>
  <c r="E64" i="6"/>
  <c r="T64" i="6" s="1"/>
  <c r="S63" i="6"/>
  <c r="R63" i="6"/>
  <c r="Q63" i="6"/>
  <c r="P63" i="6"/>
  <c r="E63" i="6"/>
  <c r="T63" i="6" s="1"/>
  <c r="O61" i="6"/>
  <c r="N61" i="6"/>
  <c r="M61" i="6"/>
  <c r="L61" i="6"/>
  <c r="K61" i="6"/>
  <c r="J61" i="6"/>
  <c r="I61" i="6"/>
  <c r="S61" i="6" s="1"/>
  <c r="H61" i="6"/>
  <c r="R61" i="6" s="1"/>
  <c r="C61" i="6"/>
  <c r="B61" i="6"/>
  <c r="E61" i="6" s="1"/>
  <c r="S60" i="6"/>
  <c r="R60" i="6"/>
  <c r="Q60" i="6"/>
  <c r="P60" i="6"/>
  <c r="E60" i="6"/>
  <c r="T60" i="6" s="1"/>
  <c r="S59" i="6"/>
  <c r="R59" i="6"/>
  <c r="Q59" i="6"/>
  <c r="P59" i="6"/>
  <c r="E59" i="6"/>
  <c r="U59" i="6" s="1"/>
  <c r="S58" i="6"/>
  <c r="R58" i="6"/>
  <c r="Q58" i="6"/>
  <c r="P58" i="6"/>
  <c r="E58" i="6"/>
  <c r="U58" i="6" s="1"/>
  <c r="S57" i="6"/>
  <c r="R57" i="6"/>
  <c r="Q57" i="6"/>
  <c r="P57" i="6"/>
  <c r="E57" i="6"/>
  <c r="T57" i="6" s="1"/>
  <c r="O55" i="6"/>
  <c r="N55" i="6"/>
  <c r="M55" i="6"/>
  <c r="L55" i="6"/>
  <c r="K55" i="6"/>
  <c r="J55" i="6"/>
  <c r="I55" i="6"/>
  <c r="H55" i="6"/>
  <c r="G55" i="6"/>
  <c r="F55" i="6"/>
  <c r="C55" i="6"/>
  <c r="B55" i="6"/>
  <c r="T54" i="6"/>
  <c r="S54" i="6"/>
  <c r="R54" i="6"/>
  <c r="Q54" i="6"/>
  <c r="P54" i="6"/>
  <c r="E54" i="6"/>
  <c r="U54" i="6" s="1"/>
  <c r="T53" i="6"/>
  <c r="S53" i="6"/>
  <c r="R53" i="6"/>
  <c r="Q53" i="6"/>
  <c r="P53" i="6"/>
  <c r="E53" i="6"/>
  <c r="U53" i="6" s="1"/>
  <c r="S52" i="6"/>
  <c r="R52" i="6"/>
  <c r="Q52" i="6"/>
  <c r="P52" i="6"/>
  <c r="E52" i="6"/>
  <c r="U52" i="6" s="1"/>
  <c r="S51" i="6"/>
  <c r="R51" i="6"/>
  <c r="Q51" i="6"/>
  <c r="P51" i="6"/>
  <c r="E51" i="6"/>
  <c r="U51" i="6" s="1"/>
  <c r="S50" i="6"/>
  <c r="R50" i="6"/>
  <c r="Q50" i="6"/>
  <c r="P50" i="6"/>
  <c r="E50" i="6"/>
  <c r="T50" i="6" s="1"/>
  <c r="S49" i="6"/>
  <c r="R49" i="6"/>
  <c r="Q49" i="6"/>
  <c r="P49" i="6"/>
  <c r="E49" i="6"/>
  <c r="T49" i="6" s="1"/>
  <c r="S48" i="6"/>
  <c r="R48" i="6"/>
  <c r="Q48" i="6"/>
  <c r="P48" i="6"/>
  <c r="E48" i="6"/>
  <c r="U48" i="6" s="1"/>
  <c r="S47" i="6"/>
  <c r="R47" i="6"/>
  <c r="Q47" i="6"/>
  <c r="P47" i="6"/>
  <c r="E47" i="6"/>
  <c r="U47" i="6" s="1"/>
  <c r="T46" i="6"/>
  <c r="S46" i="6"/>
  <c r="R46" i="6"/>
  <c r="Q46" i="6"/>
  <c r="P46" i="6"/>
  <c r="E46" i="6"/>
  <c r="T45" i="6"/>
  <c r="S45" i="6"/>
  <c r="R45" i="6"/>
  <c r="Q45" i="6"/>
  <c r="P45" i="6"/>
  <c r="E45" i="6"/>
  <c r="U45" i="6" s="1"/>
  <c r="S44" i="6"/>
  <c r="R44" i="6"/>
  <c r="Q44" i="6"/>
  <c r="P44" i="6"/>
  <c r="E44" i="6"/>
  <c r="T44" i="6" s="1"/>
  <c r="O42" i="6"/>
  <c r="N42" i="6"/>
  <c r="M42" i="6"/>
  <c r="L42" i="6"/>
  <c r="K42" i="6"/>
  <c r="J42" i="6"/>
  <c r="I42" i="6"/>
  <c r="H42" i="6"/>
  <c r="G42" i="6"/>
  <c r="F42" i="6"/>
  <c r="C42" i="6"/>
  <c r="E42" i="6" s="1"/>
  <c r="B42" i="6"/>
  <c r="S41" i="6"/>
  <c r="R41" i="6"/>
  <c r="Q41" i="6"/>
  <c r="P41" i="6"/>
  <c r="E41" i="6"/>
  <c r="U41" i="6" s="1"/>
  <c r="S40" i="6"/>
  <c r="R40" i="6"/>
  <c r="Q40" i="6"/>
  <c r="P40" i="6"/>
  <c r="E40" i="6"/>
  <c r="U40" i="6" s="1"/>
  <c r="S39" i="6"/>
  <c r="R39" i="6"/>
  <c r="Q39" i="6"/>
  <c r="P39" i="6"/>
  <c r="E39" i="6"/>
  <c r="T39" i="6" s="1"/>
  <c r="T38" i="6"/>
  <c r="S38" i="6"/>
  <c r="R38" i="6"/>
  <c r="Q38" i="6"/>
  <c r="P38" i="6"/>
  <c r="E38" i="6"/>
  <c r="U38" i="6" s="1"/>
  <c r="S37" i="6"/>
  <c r="R37" i="6"/>
  <c r="Q37" i="6"/>
  <c r="U37" i="6" s="1"/>
  <c r="P37" i="6"/>
  <c r="T37" i="6" s="1"/>
  <c r="E37" i="6"/>
  <c r="O35" i="6"/>
  <c r="N35" i="6"/>
  <c r="M35" i="6"/>
  <c r="L35" i="6"/>
  <c r="K35" i="6"/>
  <c r="S35" i="6" s="1"/>
  <c r="J35" i="6"/>
  <c r="I35" i="6"/>
  <c r="H35" i="6"/>
  <c r="G35" i="6"/>
  <c r="F35" i="6"/>
  <c r="C35" i="6"/>
  <c r="B35" i="6"/>
  <c r="S34" i="6"/>
  <c r="R34" i="6"/>
  <c r="Q34" i="6"/>
  <c r="P34" i="6"/>
  <c r="E34" i="6"/>
  <c r="T34" i="6" s="1"/>
  <c r="S32" i="6"/>
  <c r="O32" i="6"/>
  <c r="N32" i="6"/>
  <c r="M32" i="6"/>
  <c r="L32" i="6"/>
  <c r="K32" i="6"/>
  <c r="J32" i="6"/>
  <c r="I32" i="6"/>
  <c r="Q32" i="6" s="1"/>
  <c r="H32" i="6"/>
  <c r="R32" i="6" s="1"/>
  <c r="G32" i="6"/>
  <c r="F32" i="6"/>
  <c r="C32" i="6"/>
  <c r="B32" i="6"/>
  <c r="E32" i="6" s="1"/>
  <c r="T31" i="6"/>
  <c r="S31" i="6"/>
  <c r="R31" i="6"/>
  <c r="Q31" i="6"/>
  <c r="P31" i="6"/>
  <c r="E31" i="6"/>
  <c r="U31" i="6" s="1"/>
  <c r="U30" i="6"/>
  <c r="T30" i="6"/>
  <c r="S30" i="6"/>
  <c r="R30" i="6"/>
  <c r="Q30" i="6"/>
  <c r="P30" i="6"/>
  <c r="E30" i="6"/>
  <c r="S29" i="6"/>
  <c r="R29" i="6"/>
  <c r="Q29" i="6"/>
  <c r="P29" i="6"/>
  <c r="E29" i="6"/>
  <c r="U29" i="6" s="1"/>
  <c r="S28" i="6"/>
  <c r="R28" i="6"/>
  <c r="Q28" i="6"/>
  <c r="P28" i="6"/>
  <c r="E28" i="6"/>
  <c r="T28" i="6" s="1"/>
  <c r="S26" i="6"/>
  <c r="O26" i="6"/>
  <c r="N26" i="6"/>
  <c r="M26" i="6"/>
  <c r="L26" i="6"/>
  <c r="K26" i="6"/>
  <c r="J26" i="6"/>
  <c r="I26" i="6"/>
  <c r="H26" i="6"/>
  <c r="R26" i="6" s="1"/>
  <c r="G26" i="6"/>
  <c r="F26" i="6"/>
  <c r="C26" i="6"/>
  <c r="B26" i="6"/>
  <c r="E26" i="6" s="1"/>
  <c r="S25" i="6"/>
  <c r="R25" i="6"/>
  <c r="Q25" i="6"/>
  <c r="P25" i="6"/>
  <c r="E25" i="6"/>
  <c r="T25" i="6" s="1"/>
  <c r="S24" i="6"/>
  <c r="R24" i="6"/>
  <c r="Q24" i="6"/>
  <c r="P24" i="6"/>
  <c r="E24" i="6"/>
  <c r="T24" i="6" s="1"/>
  <c r="T23" i="6"/>
  <c r="S23" i="6"/>
  <c r="R23" i="6"/>
  <c r="Q23" i="6"/>
  <c r="P23" i="6"/>
  <c r="E23" i="6"/>
  <c r="U23" i="6" s="1"/>
  <c r="S22" i="6"/>
  <c r="R22" i="6"/>
  <c r="Q22" i="6"/>
  <c r="P22" i="6"/>
  <c r="E22" i="6"/>
  <c r="U21" i="6"/>
  <c r="S21" i="6"/>
  <c r="R21" i="6"/>
  <c r="Q21" i="6"/>
  <c r="P21" i="6"/>
  <c r="E21" i="6"/>
  <c r="T21" i="6" s="1"/>
  <c r="S20" i="6"/>
  <c r="R20" i="6"/>
  <c r="Q20" i="6"/>
  <c r="P20" i="6"/>
  <c r="E20" i="6"/>
  <c r="U20" i="6" s="1"/>
  <c r="S19" i="6"/>
  <c r="R19" i="6"/>
  <c r="Q19" i="6"/>
  <c r="P19" i="6"/>
  <c r="E19" i="6"/>
  <c r="U19" i="6" s="1"/>
  <c r="O17" i="6"/>
  <c r="N17" i="6"/>
  <c r="M17" i="6"/>
  <c r="L17" i="6"/>
  <c r="K17" i="6"/>
  <c r="S17" i="6" s="1"/>
  <c r="J17" i="6"/>
  <c r="I17" i="6"/>
  <c r="H17" i="6"/>
  <c r="G17" i="6"/>
  <c r="F17" i="6"/>
  <c r="C17" i="6"/>
  <c r="E17" i="6" s="1"/>
  <c r="B17" i="6"/>
  <c r="S16" i="6"/>
  <c r="R16" i="6"/>
  <c r="Q16" i="6"/>
  <c r="P16" i="6"/>
  <c r="E16" i="6"/>
  <c r="S15" i="6"/>
  <c r="R15" i="6"/>
  <c r="Q15" i="6"/>
  <c r="P15" i="6"/>
  <c r="E15" i="6"/>
  <c r="T15" i="6" s="1"/>
  <c r="U14" i="6"/>
  <c r="S14" i="6"/>
  <c r="R14" i="6"/>
  <c r="Q14" i="6"/>
  <c r="P14" i="6"/>
  <c r="E14" i="6"/>
  <c r="T14" i="6" s="1"/>
  <c r="S13" i="6"/>
  <c r="R13" i="6"/>
  <c r="Q13" i="6"/>
  <c r="P13" i="6"/>
  <c r="E13" i="6"/>
  <c r="U13" i="6" s="1"/>
  <c r="S12" i="6"/>
  <c r="R12" i="6"/>
  <c r="Q12" i="6"/>
  <c r="P12" i="6"/>
  <c r="E12" i="6"/>
  <c r="U12" i="6" s="1"/>
  <c r="S11" i="6"/>
  <c r="R11" i="6"/>
  <c r="Q11" i="6"/>
  <c r="P11" i="6"/>
  <c r="E11" i="6"/>
  <c r="T11" i="6" s="1"/>
  <c r="S10" i="6"/>
  <c r="R10" i="6"/>
  <c r="Q10" i="6"/>
  <c r="P10" i="6"/>
  <c r="E10" i="6"/>
  <c r="S9" i="6"/>
  <c r="R9" i="6"/>
  <c r="Q9" i="6"/>
  <c r="P9" i="6"/>
  <c r="E9" i="6"/>
  <c r="U9" i="6" s="1"/>
  <c r="S96" i="5"/>
  <c r="R96" i="5"/>
  <c r="Q96" i="5"/>
  <c r="P96" i="5"/>
  <c r="E96" i="5"/>
  <c r="U96" i="5" s="1"/>
  <c r="S95" i="5"/>
  <c r="R95" i="5"/>
  <c r="Q95" i="5"/>
  <c r="P95" i="5"/>
  <c r="E95" i="5"/>
  <c r="S94" i="5"/>
  <c r="R94" i="5"/>
  <c r="Q94" i="5"/>
  <c r="P94" i="5"/>
  <c r="E94" i="5"/>
  <c r="U94" i="5" s="1"/>
  <c r="T93" i="5"/>
  <c r="S93" i="5"/>
  <c r="R93" i="5"/>
  <c r="Q93" i="5"/>
  <c r="P93" i="5"/>
  <c r="E93" i="5"/>
  <c r="U93" i="5" s="1"/>
  <c r="S92" i="5"/>
  <c r="R92" i="5"/>
  <c r="Q92" i="5"/>
  <c r="P92" i="5"/>
  <c r="E92" i="5"/>
  <c r="U92" i="5" s="1"/>
  <c r="S91" i="5"/>
  <c r="R91" i="5"/>
  <c r="Q91" i="5"/>
  <c r="P91" i="5"/>
  <c r="E91" i="5"/>
  <c r="T91" i="5" s="1"/>
  <c r="S90" i="5"/>
  <c r="R90" i="5"/>
  <c r="Q90" i="5"/>
  <c r="P90" i="5"/>
  <c r="E90" i="5"/>
  <c r="T90" i="5" s="1"/>
  <c r="U89" i="5"/>
  <c r="T89" i="5"/>
  <c r="S89" i="5"/>
  <c r="R89" i="5"/>
  <c r="Q89" i="5"/>
  <c r="P89" i="5"/>
  <c r="E89" i="5"/>
  <c r="T88" i="5"/>
  <c r="S88" i="5"/>
  <c r="R88" i="5"/>
  <c r="Q88" i="5"/>
  <c r="P88" i="5"/>
  <c r="E88" i="5"/>
  <c r="U88" i="5" s="1"/>
  <c r="O75" i="5"/>
  <c r="N75" i="5"/>
  <c r="M75" i="5"/>
  <c r="L75" i="5"/>
  <c r="K75" i="5"/>
  <c r="J75" i="5"/>
  <c r="I75" i="5"/>
  <c r="S75" i="5" s="1"/>
  <c r="H75" i="5"/>
  <c r="G75" i="5"/>
  <c r="F75" i="5"/>
  <c r="C75" i="5"/>
  <c r="B75" i="5"/>
  <c r="O74" i="5"/>
  <c r="N74" i="5"/>
  <c r="M74" i="5"/>
  <c r="L74" i="5"/>
  <c r="K74" i="5"/>
  <c r="J74" i="5"/>
  <c r="I74" i="5"/>
  <c r="S74" i="5" s="1"/>
  <c r="H74" i="5"/>
  <c r="G74" i="5"/>
  <c r="F74" i="5"/>
  <c r="C74" i="5"/>
  <c r="B74" i="5"/>
  <c r="E74" i="5" s="1"/>
  <c r="S73" i="5"/>
  <c r="O73" i="5"/>
  <c r="N73" i="5"/>
  <c r="M73" i="5"/>
  <c r="L73" i="5"/>
  <c r="K73" i="5"/>
  <c r="J73" i="5"/>
  <c r="R73" i="5" s="1"/>
  <c r="I73" i="5"/>
  <c r="H73" i="5"/>
  <c r="G73" i="5"/>
  <c r="F73" i="5"/>
  <c r="C73" i="5"/>
  <c r="B73" i="5"/>
  <c r="E73" i="5" s="1"/>
  <c r="S72" i="5"/>
  <c r="R72" i="5"/>
  <c r="Q72" i="5"/>
  <c r="P72" i="5"/>
  <c r="E72" i="5"/>
  <c r="U72" i="5" s="1"/>
  <c r="S71" i="5"/>
  <c r="R71" i="5"/>
  <c r="Q71" i="5"/>
  <c r="P71" i="5"/>
  <c r="T71" i="5" s="1"/>
  <c r="E71" i="5"/>
  <c r="U71" i="5" s="1"/>
  <c r="O69" i="5"/>
  <c r="N69" i="5"/>
  <c r="M69" i="5"/>
  <c r="L69" i="5"/>
  <c r="K69" i="5"/>
  <c r="J69" i="5"/>
  <c r="I69" i="5"/>
  <c r="S69" i="5" s="1"/>
  <c r="H69" i="5"/>
  <c r="G69" i="5"/>
  <c r="F69" i="5"/>
  <c r="C69" i="5"/>
  <c r="B69" i="5"/>
  <c r="O68" i="5"/>
  <c r="N68" i="5"/>
  <c r="M68" i="5"/>
  <c r="L68" i="5"/>
  <c r="K68" i="5"/>
  <c r="J68" i="5"/>
  <c r="I68" i="5"/>
  <c r="S68" i="5" s="1"/>
  <c r="H68" i="5"/>
  <c r="G68" i="5"/>
  <c r="F68" i="5"/>
  <c r="C68" i="5"/>
  <c r="B68" i="5"/>
  <c r="T67" i="5"/>
  <c r="S67" i="5"/>
  <c r="R67" i="5"/>
  <c r="Q67" i="5"/>
  <c r="P67" i="5"/>
  <c r="E67" i="5"/>
  <c r="U67" i="5" s="1"/>
  <c r="U66" i="5"/>
  <c r="S66" i="5"/>
  <c r="R66" i="5"/>
  <c r="Q66" i="5"/>
  <c r="P66" i="5"/>
  <c r="E66" i="5"/>
  <c r="T66" i="5" s="1"/>
  <c r="U65" i="5"/>
  <c r="T65" i="5"/>
  <c r="S65" i="5"/>
  <c r="R65" i="5"/>
  <c r="Q65" i="5"/>
  <c r="P65" i="5"/>
  <c r="E65" i="5"/>
  <c r="S64" i="5"/>
  <c r="R64" i="5"/>
  <c r="Q64" i="5"/>
  <c r="P64" i="5"/>
  <c r="E64" i="5"/>
  <c r="U64" i="5" s="1"/>
  <c r="S63" i="5"/>
  <c r="R63" i="5"/>
  <c r="Q63" i="5"/>
  <c r="P63" i="5"/>
  <c r="E63" i="5"/>
  <c r="U63" i="5" s="1"/>
  <c r="O61" i="5"/>
  <c r="N61" i="5"/>
  <c r="M61" i="5"/>
  <c r="L61" i="5"/>
  <c r="K61" i="5"/>
  <c r="J61" i="5"/>
  <c r="I61" i="5"/>
  <c r="S61" i="5" s="1"/>
  <c r="H61" i="5"/>
  <c r="R61" i="5" s="1"/>
  <c r="C61" i="5"/>
  <c r="B61" i="5"/>
  <c r="S60" i="5"/>
  <c r="R60" i="5"/>
  <c r="Q60" i="5"/>
  <c r="P60" i="5"/>
  <c r="E60" i="5"/>
  <c r="U60" i="5" s="1"/>
  <c r="S59" i="5"/>
  <c r="R59" i="5"/>
  <c r="Q59" i="5"/>
  <c r="P59" i="5"/>
  <c r="E59" i="5"/>
  <c r="T59" i="5" s="1"/>
  <c r="U58" i="5"/>
  <c r="S58" i="5"/>
  <c r="R58" i="5"/>
  <c r="Q58" i="5"/>
  <c r="P58" i="5"/>
  <c r="E58" i="5"/>
  <c r="T58" i="5" s="1"/>
  <c r="S57" i="5"/>
  <c r="R57" i="5"/>
  <c r="Q57" i="5"/>
  <c r="P57" i="5"/>
  <c r="E57" i="5"/>
  <c r="U57" i="5" s="1"/>
  <c r="O55" i="5"/>
  <c r="N55" i="5"/>
  <c r="M55" i="5"/>
  <c r="L55" i="5"/>
  <c r="K55" i="5"/>
  <c r="J55" i="5"/>
  <c r="I55" i="5"/>
  <c r="S55" i="5" s="1"/>
  <c r="H55" i="5"/>
  <c r="G55" i="5"/>
  <c r="F55" i="5"/>
  <c r="C55" i="5"/>
  <c r="B55" i="5"/>
  <c r="S54" i="5"/>
  <c r="R54" i="5"/>
  <c r="Q54" i="5"/>
  <c r="P54" i="5"/>
  <c r="E54" i="5"/>
  <c r="U54" i="5" s="1"/>
  <c r="S53" i="5"/>
  <c r="R53" i="5"/>
  <c r="Q53" i="5"/>
  <c r="P53" i="5"/>
  <c r="E53" i="5"/>
  <c r="S52" i="5"/>
  <c r="R52" i="5"/>
  <c r="Q52" i="5"/>
  <c r="P52" i="5"/>
  <c r="E52" i="5"/>
  <c r="T52" i="5" s="1"/>
  <c r="U51" i="5"/>
  <c r="T51" i="5"/>
  <c r="S51" i="5"/>
  <c r="R51" i="5"/>
  <c r="Q51" i="5"/>
  <c r="P51" i="5"/>
  <c r="E51" i="5"/>
  <c r="S50" i="5"/>
  <c r="R50" i="5"/>
  <c r="Q50" i="5"/>
  <c r="P50" i="5"/>
  <c r="E50" i="5"/>
  <c r="U50" i="5" s="1"/>
  <c r="T49" i="5"/>
  <c r="S49" i="5"/>
  <c r="R49" i="5"/>
  <c r="Q49" i="5"/>
  <c r="P49" i="5"/>
  <c r="E49" i="5"/>
  <c r="U49" i="5" s="1"/>
  <c r="S48" i="5"/>
  <c r="R48" i="5"/>
  <c r="Q48" i="5"/>
  <c r="P48" i="5"/>
  <c r="E48" i="5"/>
  <c r="T48" i="5" s="1"/>
  <c r="S47" i="5"/>
  <c r="R47" i="5"/>
  <c r="Q47" i="5"/>
  <c r="P47" i="5"/>
  <c r="E47" i="5"/>
  <c r="U47" i="5" s="1"/>
  <c r="S46" i="5"/>
  <c r="R46" i="5"/>
  <c r="Q46" i="5"/>
  <c r="P46" i="5"/>
  <c r="E46" i="5"/>
  <c r="T46" i="5" s="1"/>
  <c r="U45" i="5"/>
  <c r="T45" i="5"/>
  <c r="S45" i="5"/>
  <c r="R45" i="5"/>
  <c r="Q45" i="5"/>
  <c r="P45" i="5"/>
  <c r="E45" i="5"/>
  <c r="U44" i="5"/>
  <c r="S44" i="5"/>
  <c r="R44" i="5"/>
  <c r="Q44" i="5"/>
  <c r="P44" i="5"/>
  <c r="E44" i="5"/>
  <c r="T44" i="5" s="1"/>
  <c r="O42" i="5"/>
  <c r="N42" i="5"/>
  <c r="M42" i="5"/>
  <c r="L42" i="5"/>
  <c r="K42" i="5"/>
  <c r="J42" i="5"/>
  <c r="I42" i="5"/>
  <c r="S42" i="5" s="1"/>
  <c r="H42" i="5"/>
  <c r="G42" i="5"/>
  <c r="F42" i="5"/>
  <c r="C42" i="5"/>
  <c r="B42" i="5"/>
  <c r="S41" i="5"/>
  <c r="R41" i="5"/>
  <c r="Q41" i="5"/>
  <c r="P41" i="5"/>
  <c r="E41" i="5"/>
  <c r="U41" i="5" s="1"/>
  <c r="S40" i="5"/>
  <c r="R40" i="5"/>
  <c r="Q40" i="5"/>
  <c r="P40" i="5"/>
  <c r="E40" i="5"/>
  <c r="U40" i="5" s="1"/>
  <c r="S39" i="5"/>
  <c r="R39" i="5"/>
  <c r="Q39" i="5"/>
  <c r="P39" i="5"/>
  <c r="E39" i="5"/>
  <c r="U39" i="5" s="1"/>
  <c r="S38" i="5"/>
  <c r="R38" i="5"/>
  <c r="Q38" i="5"/>
  <c r="P38" i="5"/>
  <c r="E38" i="5"/>
  <c r="S37" i="5"/>
  <c r="R37" i="5"/>
  <c r="Q37" i="5"/>
  <c r="P37" i="5"/>
  <c r="E37" i="5"/>
  <c r="U37" i="5" s="1"/>
  <c r="O35" i="5"/>
  <c r="N35" i="5"/>
  <c r="M35" i="5"/>
  <c r="L35" i="5"/>
  <c r="K35" i="5"/>
  <c r="J35" i="5"/>
  <c r="I35" i="5"/>
  <c r="S35" i="5" s="1"/>
  <c r="H35" i="5"/>
  <c r="G35" i="5"/>
  <c r="F35" i="5"/>
  <c r="C35" i="5"/>
  <c r="B35" i="5"/>
  <c r="E35" i="5" s="1"/>
  <c r="S34" i="5"/>
  <c r="R34" i="5"/>
  <c r="Q34" i="5"/>
  <c r="P34" i="5"/>
  <c r="E34" i="5"/>
  <c r="T34" i="5" s="1"/>
  <c r="O32" i="5"/>
  <c r="N32" i="5"/>
  <c r="M32" i="5"/>
  <c r="L32" i="5"/>
  <c r="K32" i="5"/>
  <c r="J32" i="5"/>
  <c r="I32" i="5"/>
  <c r="S32" i="5" s="1"/>
  <c r="H32" i="5"/>
  <c r="R32" i="5" s="1"/>
  <c r="G32" i="5"/>
  <c r="F32" i="5"/>
  <c r="C32" i="5"/>
  <c r="B32" i="5"/>
  <c r="U31" i="5"/>
  <c r="S31" i="5"/>
  <c r="R31" i="5"/>
  <c r="Q31" i="5"/>
  <c r="P31" i="5"/>
  <c r="E31" i="5"/>
  <c r="T31" i="5" s="1"/>
  <c r="S30" i="5"/>
  <c r="R30" i="5"/>
  <c r="Q30" i="5"/>
  <c r="P30" i="5"/>
  <c r="E30" i="5"/>
  <c r="U30" i="5" s="1"/>
  <c r="S29" i="5"/>
  <c r="R29" i="5"/>
  <c r="Q29" i="5"/>
  <c r="P29" i="5"/>
  <c r="E29" i="5"/>
  <c r="U29" i="5" s="1"/>
  <c r="S28" i="5"/>
  <c r="R28" i="5"/>
  <c r="Q28" i="5"/>
  <c r="P28" i="5"/>
  <c r="E28" i="5"/>
  <c r="T28" i="5" s="1"/>
  <c r="O26" i="5"/>
  <c r="N26" i="5"/>
  <c r="M26" i="5"/>
  <c r="L26" i="5"/>
  <c r="K26" i="5"/>
  <c r="J26" i="5"/>
  <c r="I26" i="5"/>
  <c r="H26" i="5"/>
  <c r="G26" i="5"/>
  <c r="F26" i="5"/>
  <c r="C26" i="5"/>
  <c r="B26" i="5"/>
  <c r="E26" i="5" s="1"/>
  <c r="S25" i="5"/>
  <c r="R25" i="5"/>
  <c r="Q25" i="5"/>
  <c r="P25" i="5"/>
  <c r="E25" i="5"/>
  <c r="U24" i="5"/>
  <c r="S24" i="5"/>
  <c r="R24" i="5"/>
  <c r="Q24" i="5"/>
  <c r="P24" i="5"/>
  <c r="E24" i="5"/>
  <c r="T24" i="5" s="1"/>
  <c r="U23" i="5"/>
  <c r="T23" i="5"/>
  <c r="S23" i="5"/>
  <c r="R23" i="5"/>
  <c r="Q23" i="5"/>
  <c r="P23" i="5"/>
  <c r="E23" i="5"/>
  <c r="T22" i="5"/>
  <c r="S22" i="5"/>
  <c r="R22" i="5"/>
  <c r="Q22" i="5"/>
  <c r="P22" i="5"/>
  <c r="E22" i="5"/>
  <c r="U22" i="5" s="1"/>
  <c r="S21" i="5"/>
  <c r="R21" i="5"/>
  <c r="Q21" i="5"/>
  <c r="P21" i="5"/>
  <c r="E21" i="5"/>
  <c r="U21" i="5" s="1"/>
  <c r="S20" i="5"/>
  <c r="R20" i="5"/>
  <c r="Q20" i="5"/>
  <c r="P20" i="5"/>
  <c r="E20" i="5"/>
  <c r="T20" i="5" s="1"/>
  <c r="S19" i="5"/>
  <c r="R19" i="5"/>
  <c r="Q19" i="5"/>
  <c r="P19" i="5"/>
  <c r="E19" i="5"/>
  <c r="S17" i="5"/>
  <c r="O17" i="5"/>
  <c r="N17" i="5"/>
  <c r="M17" i="5"/>
  <c r="L17" i="5"/>
  <c r="K17" i="5"/>
  <c r="J17" i="5"/>
  <c r="I17" i="5"/>
  <c r="H17" i="5"/>
  <c r="G17" i="5"/>
  <c r="F17" i="5"/>
  <c r="C17" i="5"/>
  <c r="B17" i="5"/>
  <c r="E17" i="5" s="1"/>
  <c r="U16" i="5"/>
  <c r="T16" i="5"/>
  <c r="S16" i="5"/>
  <c r="R16" i="5"/>
  <c r="Q16" i="5"/>
  <c r="P16" i="5"/>
  <c r="E16" i="5"/>
  <c r="U15" i="5"/>
  <c r="T15" i="5"/>
  <c r="S15" i="5"/>
  <c r="R15" i="5"/>
  <c r="Q15" i="5"/>
  <c r="P15" i="5"/>
  <c r="E15" i="5"/>
  <c r="T14" i="5"/>
  <c r="S14" i="5"/>
  <c r="R14" i="5"/>
  <c r="Q14" i="5"/>
  <c r="P14" i="5"/>
  <c r="E14" i="5"/>
  <c r="U14" i="5" s="1"/>
  <c r="T13" i="5"/>
  <c r="S13" i="5"/>
  <c r="R13" i="5"/>
  <c r="Q13" i="5"/>
  <c r="P13" i="5"/>
  <c r="E13" i="5"/>
  <c r="U13" i="5" s="1"/>
  <c r="S12" i="5"/>
  <c r="R12" i="5"/>
  <c r="Q12" i="5"/>
  <c r="P12" i="5"/>
  <c r="E12" i="5"/>
  <c r="U12" i="5" s="1"/>
  <c r="S11" i="5"/>
  <c r="R11" i="5"/>
  <c r="Q11" i="5"/>
  <c r="P11" i="5"/>
  <c r="E11" i="5"/>
  <c r="U11" i="5" s="1"/>
  <c r="S10" i="5"/>
  <c r="R10" i="5"/>
  <c r="Q10" i="5"/>
  <c r="P10" i="5"/>
  <c r="E10" i="5"/>
  <c r="U9" i="5"/>
  <c r="T9" i="5"/>
  <c r="S9" i="5"/>
  <c r="R9" i="5"/>
  <c r="Q9" i="5"/>
  <c r="P9" i="5"/>
  <c r="E9" i="5"/>
  <c r="U96" i="4"/>
  <c r="T96" i="4"/>
  <c r="S96" i="4"/>
  <c r="R96" i="4"/>
  <c r="Q96" i="4"/>
  <c r="P96" i="4"/>
  <c r="E96" i="4"/>
  <c r="T95" i="4"/>
  <c r="S95" i="4"/>
  <c r="R95" i="4"/>
  <c r="Q95" i="4"/>
  <c r="P95" i="4"/>
  <c r="E95" i="4"/>
  <c r="U95" i="4" s="1"/>
  <c r="S94" i="4"/>
  <c r="R94" i="4"/>
  <c r="Q94" i="4"/>
  <c r="P94" i="4"/>
  <c r="E94" i="4"/>
  <c r="T94" i="4" s="1"/>
  <c r="U93" i="4"/>
  <c r="S93" i="4"/>
  <c r="R93" i="4"/>
  <c r="Q93" i="4"/>
  <c r="P93" i="4"/>
  <c r="E93" i="4"/>
  <c r="T93" i="4" s="1"/>
  <c r="S92" i="4"/>
  <c r="R92" i="4"/>
  <c r="Q92" i="4"/>
  <c r="P92" i="4"/>
  <c r="E92" i="4"/>
  <c r="U92" i="4" s="1"/>
  <c r="S91" i="4"/>
  <c r="R91" i="4"/>
  <c r="Q91" i="4"/>
  <c r="P91" i="4"/>
  <c r="E91" i="4"/>
  <c r="U91" i="4" s="1"/>
  <c r="S90" i="4"/>
  <c r="R90" i="4"/>
  <c r="Q90" i="4"/>
  <c r="P90" i="4"/>
  <c r="E90" i="4"/>
  <c r="U89" i="4"/>
  <c r="S89" i="4"/>
  <c r="R89" i="4"/>
  <c r="Q89" i="4"/>
  <c r="P89" i="4"/>
  <c r="E89" i="4"/>
  <c r="T89" i="4" s="1"/>
  <c r="S88" i="4"/>
  <c r="R88" i="4"/>
  <c r="Q88" i="4"/>
  <c r="P88" i="4"/>
  <c r="E88" i="4"/>
  <c r="U88" i="4" s="1"/>
  <c r="O75" i="4"/>
  <c r="N75" i="4"/>
  <c r="M75" i="4"/>
  <c r="L75" i="4"/>
  <c r="K75" i="4"/>
  <c r="J75" i="4"/>
  <c r="I75" i="4"/>
  <c r="S75" i="4" s="1"/>
  <c r="H75" i="4"/>
  <c r="G75" i="4"/>
  <c r="F75" i="4"/>
  <c r="C75" i="4"/>
  <c r="B75" i="4"/>
  <c r="S74" i="4"/>
  <c r="O74" i="4"/>
  <c r="N74" i="4"/>
  <c r="M74" i="4"/>
  <c r="L74" i="4"/>
  <c r="K74" i="4"/>
  <c r="J74" i="4"/>
  <c r="R74" i="4" s="1"/>
  <c r="I74" i="4"/>
  <c r="H74" i="4"/>
  <c r="G74" i="4"/>
  <c r="F74" i="4"/>
  <c r="C74" i="4"/>
  <c r="B74" i="4"/>
  <c r="E74" i="4" s="1"/>
  <c r="S73" i="4"/>
  <c r="O73" i="4"/>
  <c r="N73" i="4"/>
  <c r="M73" i="4"/>
  <c r="L73" i="4"/>
  <c r="K73" i="4"/>
  <c r="J73" i="4"/>
  <c r="I73" i="4"/>
  <c r="H73" i="4"/>
  <c r="P73" i="4" s="1"/>
  <c r="G73" i="4"/>
  <c r="F73" i="4"/>
  <c r="C73" i="4"/>
  <c r="B73" i="4"/>
  <c r="E73" i="4" s="1"/>
  <c r="S72" i="4"/>
  <c r="R72" i="4"/>
  <c r="Q72" i="4"/>
  <c r="P72" i="4"/>
  <c r="E72" i="4"/>
  <c r="U71" i="4"/>
  <c r="S71" i="4"/>
  <c r="R71" i="4"/>
  <c r="Q71" i="4"/>
  <c r="P71" i="4"/>
  <c r="E71" i="4"/>
  <c r="T71" i="4" s="1"/>
  <c r="O69" i="4"/>
  <c r="N69" i="4"/>
  <c r="M69" i="4"/>
  <c r="L69" i="4"/>
  <c r="K69" i="4"/>
  <c r="J69" i="4"/>
  <c r="I69" i="4"/>
  <c r="S69" i="4" s="1"/>
  <c r="H69" i="4"/>
  <c r="G69" i="4"/>
  <c r="F69" i="4"/>
  <c r="C69" i="4"/>
  <c r="B69" i="4"/>
  <c r="O68" i="4"/>
  <c r="N68" i="4"/>
  <c r="M68" i="4"/>
  <c r="L68" i="4"/>
  <c r="K68" i="4"/>
  <c r="J68" i="4"/>
  <c r="I68" i="4"/>
  <c r="H68" i="4"/>
  <c r="G68" i="4"/>
  <c r="F68" i="4"/>
  <c r="C68" i="4"/>
  <c r="B68" i="4"/>
  <c r="S67" i="4"/>
  <c r="R67" i="4"/>
  <c r="Q67" i="4"/>
  <c r="P67" i="4"/>
  <c r="E67" i="4"/>
  <c r="U66" i="4"/>
  <c r="T66" i="4"/>
  <c r="S66" i="4"/>
  <c r="R66" i="4"/>
  <c r="Q66" i="4"/>
  <c r="P66" i="4"/>
  <c r="E66" i="4"/>
  <c r="S65" i="4"/>
  <c r="R65" i="4"/>
  <c r="Q65" i="4"/>
  <c r="P65" i="4"/>
  <c r="E65" i="4"/>
  <c r="U65" i="4" s="1"/>
  <c r="S64" i="4"/>
  <c r="R64" i="4"/>
  <c r="Q64" i="4"/>
  <c r="P64" i="4"/>
  <c r="E64" i="4"/>
  <c r="U64" i="4" s="1"/>
  <c r="S63" i="4"/>
  <c r="R63" i="4"/>
  <c r="Q63" i="4"/>
  <c r="P63" i="4"/>
  <c r="E63" i="4"/>
  <c r="U63" i="4" s="1"/>
  <c r="O61" i="4"/>
  <c r="N61" i="4"/>
  <c r="M61" i="4"/>
  <c r="L61" i="4"/>
  <c r="K61" i="4"/>
  <c r="J61" i="4"/>
  <c r="I61" i="4"/>
  <c r="H61" i="4"/>
  <c r="R61" i="4" s="1"/>
  <c r="C61" i="4"/>
  <c r="B61" i="4"/>
  <c r="S60" i="4"/>
  <c r="R60" i="4"/>
  <c r="Q60" i="4"/>
  <c r="P60" i="4"/>
  <c r="E60" i="4"/>
  <c r="U60" i="4" s="1"/>
  <c r="S59" i="4"/>
  <c r="R59" i="4"/>
  <c r="Q59" i="4"/>
  <c r="P59" i="4"/>
  <c r="E59" i="4"/>
  <c r="U59" i="4" s="1"/>
  <c r="S58" i="4"/>
  <c r="R58" i="4"/>
  <c r="Q58" i="4"/>
  <c r="P58" i="4"/>
  <c r="E58" i="4"/>
  <c r="U57" i="4"/>
  <c r="T57" i="4"/>
  <c r="S57" i="4"/>
  <c r="R57" i="4"/>
  <c r="Q57" i="4"/>
  <c r="P57" i="4"/>
  <c r="E57" i="4"/>
  <c r="S55" i="4"/>
  <c r="O55" i="4"/>
  <c r="N55" i="4"/>
  <c r="M55" i="4"/>
  <c r="L55" i="4"/>
  <c r="K55" i="4"/>
  <c r="J55" i="4"/>
  <c r="I55" i="4"/>
  <c r="H55" i="4"/>
  <c r="G55" i="4"/>
  <c r="F55" i="4"/>
  <c r="C55" i="4"/>
  <c r="B55" i="4"/>
  <c r="S54" i="4"/>
  <c r="R54" i="4"/>
  <c r="Q54" i="4"/>
  <c r="P54" i="4"/>
  <c r="E54" i="4"/>
  <c r="U54" i="4" s="1"/>
  <c r="S53" i="4"/>
  <c r="R53" i="4"/>
  <c r="Q53" i="4"/>
  <c r="P53" i="4"/>
  <c r="E53" i="4"/>
  <c r="U53" i="4" s="1"/>
  <c r="S52" i="4"/>
  <c r="R52" i="4"/>
  <c r="Q52" i="4"/>
  <c r="P52" i="4"/>
  <c r="E52" i="4"/>
  <c r="U52" i="4" s="1"/>
  <c r="T51" i="4"/>
  <c r="S51" i="4"/>
  <c r="R51" i="4"/>
  <c r="Q51" i="4"/>
  <c r="P51" i="4"/>
  <c r="E51" i="4"/>
  <c r="U51" i="4" s="1"/>
  <c r="U50" i="4"/>
  <c r="S50" i="4"/>
  <c r="R50" i="4"/>
  <c r="Q50" i="4"/>
  <c r="P50" i="4"/>
  <c r="E50" i="4"/>
  <c r="T50" i="4" s="1"/>
  <c r="S49" i="4"/>
  <c r="R49" i="4"/>
  <c r="Q49" i="4"/>
  <c r="P49" i="4"/>
  <c r="E49" i="4"/>
  <c r="U49" i="4" s="1"/>
  <c r="S48" i="4"/>
  <c r="R48" i="4"/>
  <c r="Q48" i="4"/>
  <c r="P48" i="4"/>
  <c r="E48" i="4"/>
  <c r="U48" i="4" s="1"/>
  <c r="S47" i="4"/>
  <c r="R47" i="4"/>
  <c r="Q47" i="4"/>
  <c r="P47" i="4"/>
  <c r="E47" i="4"/>
  <c r="T46" i="4"/>
  <c r="S46" i="4"/>
  <c r="R46" i="4"/>
  <c r="Q46" i="4"/>
  <c r="U46" i="4" s="1"/>
  <c r="P46" i="4"/>
  <c r="E46" i="4"/>
  <c r="T45" i="4"/>
  <c r="S45" i="4"/>
  <c r="R45" i="4"/>
  <c r="Q45" i="4"/>
  <c r="P45" i="4"/>
  <c r="E45" i="4"/>
  <c r="U45" i="4" s="1"/>
  <c r="S44" i="4"/>
  <c r="R44" i="4"/>
  <c r="Q44" i="4"/>
  <c r="P44" i="4"/>
  <c r="E44" i="4"/>
  <c r="U44" i="4" s="1"/>
  <c r="O42" i="4"/>
  <c r="N42" i="4"/>
  <c r="M42" i="4"/>
  <c r="Q42" i="4" s="1"/>
  <c r="L42" i="4"/>
  <c r="K42" i="4"/>
  <c r="J42" i="4"/>
  <c r="I42" i="4"/>
  <c r="S42" i="4" s="1"/>
  <c r="H42" i="4"/>
  <c r="G42" i="4"/>
  <c r="F42" i="4"/>
  <c r="C42" i="4"/>
  <c r="B42" i="4"/>
  <c r="S41" i="4"/>
  <c r="R41" i="4"/>
  <c r="Q41" i="4"/>
  <c r="P41" i="4"/>
  <c r="E41" i="4"/>
  <c r="U41" i="4" s="1"/>
  <c r="T40" i="4"/>
  <c r="S40" i="4"/>
  <c r="R40" i="4"/>
  <c r="Q40" i="4"/>
  <c r="U40" i="4" s="1"/>
  <c r="P40" i="4"/>
  <c r="E40" i="4"/>
  <c r="T39" i="4"/>
  <c r="S39" i="4"/>
  <c r="R39" i="4"/>
  <c r="Q39" i="4"/>
  <c r="P39" i="4"/>
  <c r="E39" i="4"/>
  <c r="U39" i="4" s="1"/>
  <c r="S38" i="4"/>
  <c r="R38" i="4"/>
  <c r="Q38" i="4"/>
  <c r="P38" i="4"/>
  <c r="E38" i="4"/>
  <c r="T38" i="4" s="1"/>
  <c r="S37" i="4"/>
  <c r="R37" i="4"/>
  <c r="Q37" i="4"/>
  <c r="P37" i="4"/>
  <c r="E37" i="4"/>
  <c r="S35" i="4"/>
  <c r="O35" i="4"/>
  <c r="N35" i="4"/>
  <c r="M35" i="4"/>
  <c r="L35" i="4"/>
  <c r="K35" i="4"/>
  <c r="J35" i="4"/>
  <c r="I35" i="4"/>
  <c r="H35" i="4"/>
  <c r="R35" i="4" s="1"/>
  <c r="G35" i="4"/>
  <c r="F35" i="4"/>
  <c r="C35" i="4"/>
  <c r="E35" i="4" s="1"/>
  <c r="B35" i="4"/>
  <c r="S34" i="4"/>
  <c r="R34" i="4"/>
  <c r="Q34" i="4"/>
  <c r="P34" i="4"/>
  <c r="E34" i="4"/>
  <c r="O32" i="4"/>
  <c r="N32" i="4"/>
  <c r="M32" i="4"/>
  <c r="L32" i="4"/>
  <c r="K32" i="4"/>
  <c r="J32" i="4"/>
  <c r="I32" i="4"/>
  <c r="S32" i="4" s="1"/>
  <c r="H32" i="4"/>
  <c r="R32" i="4" s="1"/>
  <c r="G32" i="4"/>
  <c r="F32" i="4"/>
  <c r="C32" i="4"/>
  <c r="B32" i="4"/>
  <c r="S31" i="4"/>
  <c r="R31" i="4"/>
  <c r="Q31" i="4"/>
  <c r="P31" i="4"/>
  <c r="E31" i="4"/>
  <c r="U31" i="4" s="1"/>
  <c r="S30" i="4"/>
  <c r="R30" i="4"/>
  <c r="Q30" i="4"/>
  <c r="P30" i="4"/>
  <c r="E30" i="4"/>
  <c r="T29" i="4"/>
  <c r="S29" i="4"/>
  <c r="R29" i="4"/>
  <c r="Q29" i="4"/>
  <c r="P29" i="4"/>
  <c r="E29" i="4"/>
  <c r="U29" i="4" s="1"/>
  <c r="U28" i="4"/>
  <c r="T28" i="4"/>
  <c r="S28" i="4"/>
  <c r="R28" i="4"/>
  <c r="Q28" i="4"/>
  <c r="P28" i="4"/>
  <c r="E28" i="4"/>
  <c r="O26" i="4"/>
  <c r="N26" i="4"/>
  <c r="M26" i="4"/>
  <c r="L26" i="4"/>
  <c r="K26" i="4"/>
  <c r="J26" i="4"/>
  <c r="R26" i="4" s="1"/>
  <c r="I26" i="4"/>
  <c r="S26" i="4" s="1"/>
  <c r="H26" i="4"/>
  <c r="G26" i="4"/>
  <c r="F26" i="4"/>
  <c r="C26" i="4"/>
  <c r="B26" i="4"/>
  <c r="E26" i="4" s="1"/>
  <c r="U25" i="4"/>
  <c r="T25" i="4"/>
  <c r="S25" i="4"/>
  <c r="R25" i="4"/>
  <c r="Q25" i="4"/>
  <c r="P25" i="4"/>
  <c r="E25" i="4"/>
  <c r="T24" i="4"/>
  <c r="S24" i="4"/>
  <c r="R24" i="4"/>
  <c r="Q24" i="4"/>
  <c r="P24" i="4"/>
  <c r="E24" i="4"/>
  <c r="U24" i="4" s="1"/>
  <c r="T23" i="4"/>
  <c r="S23" i="4"/>
  <c r="R23" i="4"/>
  <c r="Q23" i="4"/>
  <c r="U23" i="4" s="1"/>
  <c r="P23" i="4"/>
  <c r="E23" i="4"/>
  <c r="U22" i="4"/>
  <c r="T22" i="4"/>
  <c r="S22" i="4"/>
  <c r="R22" i="4"/>
  <c r="Q22" i="4"/>
  <c r="P22" i="4"/>
  <c r="E22" i="4"/>
  <c r="T21" i="4"/>
  <c r="S21" i="4"/>
  <c r="R21" i="4"/>
  <c r="Q21" i="4"/>
  <c r="P21" i="4"/>
  <c r="E21" i="4"/>
  <c r="U21" i="4" s="1"/>
  <c r="S20" i="4"/>
  <c r="R20" i="4"/>
  <c r="Q20" i="4"/>
  <c r="P20" i="4"/>
  <c r="E20" i="4"/>
  <c r="U20" i="4" s="1"/>
  <c r="S19" i="4"/>
  <c r="R19" i="4"/>
  <c r="Q19" i="4"/>
  <c r="P19" i="4"/>
  <c r="E19" i="4"/>
  <c r="S17" i="4"/>
  <c r="O17" i="4"/>
  <c r="N17" i="4"/>
  <c r="M17" i="4"/>
  <c r="L17" i="4"/>
  <c r="K17" i="4"/>
  <c r="J17" i="4"/>
  <c r="R17" i="4" s="1"/>
  <c r="I17" i="4"/>
  <c r="H17" i="4"/>
  <c r="G17" i="4"/>
  <c r="F17" i="4"/>
  <c r="C17" i="4"/>
  <c r="B17" i="4"/>
  <c r="E17" i="4" s="1"/>
  <c r="S16" i="4"/>
  <c r="R16" i="4"/>
  <c r="Q16" i="4"/>
  <c r="P16" i="4"/>
  <c r="E16" i="4"/>
  <c r="U15" i="4"/>
  <c r="S15" i="4"/>
  <c r="R15" i="4"/>
  <c r="Q15" i="4"/>
  <c r="P15" i="4"/>
  <c r="E15" i="4"/>
  <c r="T15" i="4" s="1"/>
  <c r="S14" i="4"/>
  <c r="R14" i="4"/>
  <c r="Q14" i="4"/>
  <c r="P14" i="4"/>
  <c r="E14" i="4"/>
  <c r="U14" i="4" s="1"/>
  <c r="S13" i="4"/>
  <c r="R13" i="4"/>
  <c r="Q13" i="4"/>
  <c r="P13" i="4"/>
  <c r="E13" i="4"/>
  <c r="U13" i="4" s="1"/>
  <c r="S12" i="4"/>
  <c r="R12" i="4"/>
  <c r="Q12" i="4"/>
  <c r="P12" i="4"/>
  <c r="E12" i="4"/>
  <c r="U12" i="4" s="1"/>
  <c r="T11" i="4"/>
  <c r="S11" i="4"/>
  <c r="R11" i="4"/>
  <c r="Q11" i="4"/>
  <c r="P11" i="4"/>
  <c r="E11" i="4"/>
  <c r="U11" i="4" s="1"/>
  <c r="S10" i="4"/>
  <c r="R10" i="4"/>
  <c r="Q10" i="4"/>
  <c r="P10" i="4"/>
  <c r="E10" i="4"/>
  <c r="T10" i="4" s="1"/>
  <c r="S9" i="4"/>
  <c r="R9" i="4"/>
  <c r="Q9" i="4"/>
  <c r="P9" i="4"/>
  <c r="E9" i="4"/>
  <c r="S96" i="3"/>
  <c r="R96" i="3"/>
  <c r="Q96" i="3"/>
  <c r="P96" i="3"/>
  <c r="E96" i="3"/>
  <c r="U95" i="3"/>
  <c r="T95" i="3"/>
  <c r="S95" i="3"/>
  <c r="R95" i="3"/>
  <c r="Q95" i="3"/>
  <c r="P95" i="3"/>
  <c r="E95" i="3"/>
  <c r="S94" i="3"/>
  <c r="R94" i="3"/>
  <c r="Q94" i="3"/>
  <c r="P94" i="3"/>
  <c r="E94" i="3"/>
  <c r="U94" i="3" s="1"/>
  <c r="T93" i="3"/>
  <c r="S93" i="3"/>
  <c r="R93" i="3"/>
  <c r="Q93" i="3"/>
  <c r="P93" i="3"/>
  <c r="E93" i="3"/>
  <c r="U93" i="3" s="1"/>
  <c r="S92" i="3"/>
  <c r="R92" i="3"/>
  <c r="Q92" i="3"/>
  <c r="P92" i="3"/>
  <c r="E92" i="3"/>
  <c r="U92" i="3" s="1"/>
  <c r="U91" i="3"/>
  <c r="T91" i="3"/>
  <c r="S91" i="3"/>
  <c r="R91" i="3"/>
  <c r="Q91" i="3"/>
  <c r="P91" i="3"/>
  <c r="E91" i="3"/>
  <c r="S90" i="3"/>
  <c r="R90" i="3"/>
  <c r="Q90" i="3"/>
  <c r="P90" i="3"/>
  <c r="E90" i="3"/>
  <c r="U90" i="3" s="1"/>
  <c r="S89" i="3"/>
  <c r="R89" i="3"/>
  <c r="Q89" i="3"/>
  <c r="P89" i="3"/>
  <c r="E89" i="3"/>
  <c r="U89" i="3" s="1"/>
  <c r="S88" i="3"/>
  <c r="R88" i="3"/>
  <c r="Q88" i="3"/>
  <c r="P88" i="3"/>
  <c r="E88" i="3"/>
  <c r="O75" i="3"/>
  <c r="N75" i="3"/>
  <c r="M75" i="3"/>
  <c r="L75" i="3"/>
  <c r="K75" i="3"/>
  <c r="J75" i="3"/>
  <c r="I75" i="3"/>
  <c r="S75" i="3" s="1"/>
  <c r="H75" i="3"/>
  <c r="G75" i="3"/>
  <c r="F75" i="3"/>
  <c r="C75" i="3"/>
  <c r="B75" i="3"/>
  <c r="S74" i="3"/>
  <c r="O74" i="3"/>
  <c r="N74" i="3"/>
  <c r="M74" i="3"/>
  <c r="L74" i="3"/>
  <c r="K74" i="3"/>
  <c r="J74" i="3"/>
  <c r="I74" i="3"/>
  <c r="H74" i="3"/>
  <c r="G74" i="3"/>
  <c r="F74" i="3"/>
  <c r="C74" i="3"/>
  <c r="B74" i="3"/>
  <c r="E74" i="3" s="1"/>
  <c r="O73" i="3"/>
  <c r="N73" i="3"/>
  <c r="M73" i="3"/>
  <c r="L73" i="3"/>
  <c r="K73" i="3"/>
  <c r="J73" i="3"/>
  <c r="I73" i="3"/>
  <c r="S73" i="3" s="1"/>
  <c r="H73" i="3"/>
  <c r="R73" i="3" s="1"/>
  <c r="G73" i="3"/>
  <c r="F73" i="3"/>
  <c r="C73" i="3"/>
  <c r="B73" i="3"/>
  <c r="E73" i="3" s="1"/>
  <c r="T72" i="3"/>
  <c r="S72" i="3"/>
  <c r="R72" i="3"/>
  <c r="Q72" i="3"/>
  <c r="P72" i="3"/>
  <c r="E72" i="3"/>
  <c r="U72" i="3" s="1"/>
  <c r="S71" i="3"/>
  <c r="R71" i="3"/>
  <c r="Q71" i="3"/>
  <c r="P71" i="3"/>
  <c r="E71" i="3"/>
  <c r="O69" i="3"/>
  <c r="N69" i="3"/>
  <c r="M69" i="3"/>
  <c r="L69" i="3"/>
  <c r="K69" i="3"/>
  <c r="J69" i="3"/>
  <c r="I69" i="3"/>
  <c r="S69" i="3" s="1"/>
  <c r="H69" i="3"/>
  <c r="R69" i="3" s="1"/>
  <c r="G69" i="3"/>
  <c r="F69" i="3"/>
  <c r="C69" i="3"/>
  <c r="B69" i="3"/>
  <c r="O68" i="3"/>
  <c r="N68" i="3"/>
  <c r="M68" i="3"/>
  <c r="L68" i="3"/>
  <c r="K68" i="3"/>
  <c r="J68" i="3"/>
  <c r="I68" i="3"/>
  <c r="S68" i="3" s="1"/>
  <c r="H68" i="3"/>
  <c r="R68" i="3" s="1"/>
  <c r="G68" i="3"/>
  <c r="F68" i="3"/>
  <c r="C68" i="3"/>
  <c r="B68" i="3"/>
  <c r="E68" i="3" s="1"/>
  <c r="T67" i="3"/>
  <c r="S67" i="3"/>
  <c r="R67" i="3"/>
  <c r="Q67" i="3"/>
  <c r="P67" i="3"/>
  <c r="E67" i="3"/>
  <c r="U67" i="3" s="1"/>
  <c r="S66" i="3"/>
  <c r="R66" i="3"/>
  <c r="Q66" i="3"/>
  <c r="P66" i="3"/>
  <c r="E66" i="3"/>
  <c r="U66" i="3" s="1"/>
  <c r="S65" i="3"/>
  <c r="R65" i="3"/>
  <c r="Q65" i="3"/>
  <c r="P65" i="3"/>
  <c r="E65" i="3"/>
  <c r="S64" i="3"/>
  <c r="R64" i="3"/>
  <c r="Q64" i="3"/>
  <c r="P64" i="3"/>
  <c r="E64" i="3"/>
  <c r="T63" i="3"/>
  <c r="S63" i="3"/>
  <c r="R63" i="3"/>
  <c r="Q63" i="3"/>
  <c r="P63" i="3"/>
  <c r="E63" i="3"/>
  <c r="U63" i="3" s="1"/>
  <c r="O61" i="3"/>
  <c r="N61" i="3"/>
  <c r="M61" i="3"/>
  <c r="L61" i="3"/>
  <c r="K61" i="3"/>
  <c r="J61" i="3"/>
  <c r="I61" i="3"/>
  <c r="S61" i="3" s="1"/>
  <c r="H61" i="3"/>
  <c r="R61" i="3" s="1"/>
  <c r="C61" i="3"/>
  <c r="B61" i="3"/>
  <c r="S60" i="3"/>
  <c r="R60" i="3"/>
  <c r="Q60" i="3"/>
  <c r="P60" i="3"/>
  <c r="E60" i="3"/>
  <c r="U60" i="3" s="1"/>
  <c r="S59" i="3"/>
  <c r="R59" i="3"/>
  <c r="Q59" i="3"/>
  <c r="P59" i="3"/>
  <c r="E59" i="3"/>
  <c r="U59" i="3" s="1"/>
  <c r="T58" i="3"/>
  <c r="S58" i="3"/>
  <c r="R58" i="3"/>
  <c r="Q58" i="3"/>
  <c r="P58" i="3"/>
  <c r="E58" i="3"/>
  <c r="U58" i="3" s="1"/>
  <c r="S57" i="3"/>
  <c r="R57" i="3"/>
  <c r="Q57" i="3"/>
  <c r="P57" i="3"/>
  <c r="E57" i="3"/>
  <c r="U57" i="3" s="1"/>
  <c r="O55" i="3"/>
  <c r="N55" i="3"/>
  <c r="M55" i="3"/>
  <c r="L55" i="3"/>
  <c r="K55" i="3"/>
  <c r="J55" i="3"/>
  <c r="I55" i="3"/>
  <c r="S55" i="3" s="1"/>
  <c r="H55" i="3"/>
  <c r="R55" i="3" s="1"/>
  <c r="G55" i="3"/>
  <c r="F55" i="3"/>
  <c r="C55" i="3"/>
  <c r="B55" i="3"/>
  <c r="E55" i="3" s="1"/>
  <c r="S54" i="3"/>
  <c r="R54" i="3"/>
  <c r="Q54" i="3"/>
  <c r="P54" i="3"/>
  <c r="E54" i="3"/>
  <c r="U54" i="3" s="1"/>
  <c r="S53" i="3"/>
  <c r="R53" i="3"/>
  <c r="Q53" i="3"/>
  <c r="P53" i="3"/>
  <c r="E53" i="3"/>
  <c r="S52" i="3"/>
  <c r="R52" i="3"/>
  <c r="Q52" i="3"/>
  <c r="P52" i="3"/>
  <c r="E52" i="3"/>
  <c r="U52" i="3" s="1"/>
  <c r="T51" i="3"/>
  <c r="S51" i="3"/>
  <c r="R51" i="3"/>
  <c r="Q51" i="3"/>
  <c r="P51" i="3"/>
  <c r="E51" i="3"/>
  <c r="U51" i="3" s="1"/>
  <c r="S50" i="3"/>
  <c r="R50" i="3"/>
  <c r="Q50" i="3"/>
  <c r="P50" i="3"/>
  <c r="E50" i="3"/>
  <c r="U50" i="3" s="1"/>
  <c r="S49" i="3"/>
  <c r="R49" i="3"/>
  <c r="Q49" i="3"/>
  <c r="P49" i="3"/>
  <c r="E49" i="3"/>
  <c r="U49" i="3" s="1"/>
  <c r="U48" i="3"/>
  <c r="T48" i="3"/>
  <c r="S48" i="3"/>
  <c r="R48" i="3"/>
  <c r="Q48" i="3"/>
  <c r="P48" i="3"/>
  <c r="E48" i="3"/>
  <c r="T47" i="3"/>
  <c r="S47" i="3"/>
  <c r="R47" i="3"/>
  <c r="Q47" i="3"/>
  <c r="P47" i="3"/>
  <c r="E47" i="3"/>
  <c r="U47" i="3" s="1"/>
  <c r="S46" i="3"/>
  <c r="R46" i="3"/>
  <c r="Q46" i="3"/>
  <c r="P46" i="3"/>
  <c r="E46" i="3"/>
  <c r="U46" i="3" s="1"/>
  <c r="S45" i="3"/>
  <c r="R45" i="3"/>
  <c r="Q45" i="3"/>
  <c r="P45" i="3"/>
  <c r="E45" i="3"/>
  <c r="U44" i="3"/>
  <c r="S44" i="3"/>
  <c r="R44" i="3"/>
  <c r="Q44" i="3"/>
  <c r="P44" i="3"/>
  <c r="E44" i="3"/>
  <c r="T44" i="3" s="1"/>
  <c r="O42" i="3"/>
  <c r="N42" i="3"/>
  <c r="M42" i="3"/>
  <c r="L42" i="3"/>
  <c r="K42" i="3"/>
  <c r="J42" i="3"/>
  <c r="I42" i="3"/>
  <c r="S42" i="3" s="1"/>
  <c r="H42" i="3"/>
  <c r="G42" i="3"/>
  <c r="F42" i="3"/>
  <c r="C42" i="3"/>
  <c r="B42" i="3"/>
  <c r="U41" i="3"/>
  <c r="S41" i="3"/>
  <c r="R41" i="3"/>
  <c r="Q41" i="3"/>
  <c r="P41" i="3"/>
  <c r="E41" i="3"/>
  <c r="T41" i="3" s="1"/>
  <c r="U40" i="3"/>
  <c r="S40" i="3"/>
  <c r="R40" i="3"/>
  <c r="Q40" i="3"/>
  <c r="P40" i="3"/>
  <c r="E40" i="3"/>
  <c r="S39" i="3"/>
  <c r="R39" i="3"/>
  <c r="Q39" i="3"/>
  <c r="P39" i="3"/>
  <c r="E39" i="3"/>
  <c r="U39" i="3" s="1"/>
  <c r="S38" i="3"/>
  <c r="R38" i="3"/>
  <c r="Q38" i="3"/>
  <c r="P38" i="3"/>
  <c r="E38" i="3"/>
  <c r="U38" i="3" s="1"/>
  <c r="U37" i="3"/>
  <c r="S37" i="3"/>
  <c r="R37" i="3"/>
  <c r="Q37" i="3"/>
  <c r="P37" i="3"/>
  <c r="T37" i="3" s="1"/>
  <c r="E37" i="3"/>
  <c r="R35" i="3"/>
  <c r="O35" i="3"/>
  <c r="N35" i="3"/>
  <c r="M35" i="3"/>
  <c r="L35" i="3"/>
  <c r="K35" i="3"/>
  <c r="J35" i="3"/>
  <c r="I35" i="3"/>
  <c r="S35" i="3" s="1"/>
  <c r="H35" i="3"/>
  <c r="G35" i="3"/>
  <c r="F35" i="3"/>
  <c r="C35" i="3"/>
  <c r="B35" i="3"/>
  <c r="E35" i="3" s="1"/>
  <c r="S34" i="3"/>
  <c r="R34" i="3"/>
  <c r="Q34" i="3"/>
  <c r="U34" i="3" s="1"/>
  <c r="P34" i="3"/>
  <c r="E34" i="3"/>
  <c r="O32" i="3"/>
  <c r="N32" i="3"/>
  <c r="M32" i="3"/>
  <c r="L32" i="3"/>
  <c r="K32" i="3"/>
  <c r="J32" i="3"/>
  <c r="I32" i="3"/>
  <c r="S32" i="3" s="1"/>
  <c r="H32" i="3"/>
  <c r="G32" i="3"/>
  <c r="F32" i="3"/>
  <c r="C32" i="3"/>
  <c r="E32" i="3" s="1"/>
  <c r="B32" i="3"/>
  <c r="S31" i="3"/>
  <c r="R31" i="3"/>
  <c r="Q31" i="3"/>
  <c r="P31" i="3"/>
  <c r="E31" i="3"/>
  <c r="T31" i="3" s="1"/>
  <c r="T30" i="3"/>
  <c r="S30" i="3"/>
  <c r="R30" i="3"/>
  <c r="Q30" i="3"/>
  <c r="P30" i="3"/>
  <c r="E30" i="3"/>
  <c r="U30" i="3" s="1"/>
  <c r="S29" i="3"/>
  <c r="R29" i="3"/>
  <c r="Q29" i="3"/>
  <c r="P29" i="3"/>
  <c r="E29" i="3"/>
  <c r="S28" i="3"/>
  <c r="R28" i="3"/>
  <c r="Q28" i="3"/>
  <c r="P28" i="3"/>
  <c r="E28" i="3"/>
  <c r="T28" i="3" s="1"/>
  <c r="O26" i="3"/>
  <c r="N26" i="3"/>
  <c r="M26" i="3"/>
  <c r="L26" i="3"/>
  <c r="K26" i="3"/>
  <c r="J26" i="3"/>
  <c r="I26" i="3"/>
  <c r="S26" i="3" s="1"/>
  <c r="H26" i="3"/>
  <c r="R26" i="3" s="1"/>
  <c r="G26" i="3"/>
  <c r="F26" i="3"/>
  <c r="C26" i="3"/>
  <c r="B26" i="3"/>
  <c r="S25" i="3"/>
  <c r="R25" i="3"/>
  <c r="Q25" i="3"/>
  <c r="P25" i="3"/>
  <c r="E25" i="3"/>
  <c r="T25" i="3" s="1"/>
  <c r="T24" i="3"/>
  <c r="S24" i="3"/>
  <c r="R24" i="3"/>
  <c r="Q24" i="3"/>
  <c r="P24" i="3"/>
  <c r="E24" i="3"/>
  <c r="U24" i="3" s="1"/>
  <c r="U23" i="3"/>
  <c r="T23" i="3"/>
  <c r="S23" i="3"/>
  <c r="R23" i="3"/>
  <c r="Q23" i="3"/>
  <c r="P23" i="3"/>
  <c r="E23" i="3"/>
  <c r="S22" i="3"/>
  <c r="R22" i="3"/>
  <c r="Q22" i="3"/>
  <c r="P22" i="3"/>
  <c r="E22" i="3"/>
  <c r="U22" i="3" s="1"/>
  <c r="U21" i="3"/>
  <c r="S21" i="3"/>
  <c r="R21" i="3"/>
  <c r="Q21" i="3"/>
  <c r="P21" i="3"/>
  <c r="E21" i="3"/>
  <c r="T21" i="3" s="1"/>
  <c r="S20" i="3"/>
  <c r="R20" i="3"/>
  <c r="Q20" i="3"/>
  <c r="P20" i="3"/>
  <c r="E20" i="3"/>
  <c r="U20" i="3" s="1"/>
  <c r="S19" i="3"/>
  <c r="R19" i="3"/>
  <c r="Q19" i="3"/>
  <c r="P19" i="3"/>
  <c r="E19" i="3"/>
  <c r="U19" i="3" s="1"/>
  <c r="O17" i="3"/>
  <c r="N17" i="3"/>
  <c r="M17" i="3"/>
  <c r="L17" i="3"/>
  <c r="K17" i="3"/>
  <c r="J17" i="3"/>
  <c r="I17" i="3"/>
  <c r="S17" i="3" s="1"/>
  <c r="H17" i="3"/>
  <c r="R17" i="3" s="1"/>
  <c r="G17" i="3"/>
  <c r="F17" i="3"/>
  <c r="C17" i="3"/>
  <c r="B17" i="3"/>
  <c r="E17" i="3" s="1"/>
  <c r="S16" i="3"/>
  <c r="R16" i="3"/>
  <c r="Q16" i="3"/>
  <c r="P16" i="3"/>
  <c r="E16" i="3"/>
  <c r="U16" i="3" s="1"/>
  <c r="S15" i="3"/>
  <c r="R15" i="3"/>
  <c r="Q15" i="3"/>
  <c r="P15" i="3"/>
  <c r="E15" i="3"/>
  <c r="S14" i="3"/>
  <c r="R14" i="3"/>
  <c r="Q14" i="3"/>
  <c r="P14" i="3"/>
  <c r="E14" i="3"/>
  <c r="T14" i="3" s="1"/>
  <c r="T13" i="3"/>
  <c r="S13" i="3"/>
  <c r="R13" i="3"/>
  <c r="Q13" i="3"/>
  <c r="P13" i="3"/>
  <c r="E13" i="3"/>
  <c r="U13" i="3" s="1"/>
  <c r="U12" i="3"/>
  <c r="T12" i="3"/>
  <c r="S12" i="3"/>
  <c r="R12" i="3"/>
  <c r="Q12" i="3"/>
  <c r="P12" i="3"/>
  <c r="E12" i="3"/>
  <c r="S11" i="3"/>
  <c r="R11" i="3"/>
  <c r="Q11" i="3"/>
  <c r="P11" i="3"/>
  <c r="E11" i="3"/>
  <c r="U11" i="3" s="1"/>
  <c r="T10" i="3"/>
  <c r="S10" i="3"/>
  <c r="R10" i="3"/>
  <c r="Q10" i="3"/>
  <c r="U10" i="3" s="1"/>
  <c r="P10" i="3"/>
  <c r="E10" i="3"/>
  <c r="S9" i="3"/>
  <c r="R9" i="3"/>
  <c r="Q9" i="3"/>
  <c r="P9" i="3"/>
  <c r="E9" i="3"/>
  <c r="U9" i="3" s="1"/>
  <c r="T96" i="2"/>
  <c r="S96" i="2"/>
  <c r="R96" i="2"/>
  <c r="Q96" i="2"/>
  <c r="P96" i="2"/>
  <c r="E96" i="2"/>
  <c r="U96" i="2" s="1"/>
  <c r="S95" i="2"/>
  <c r="R95" i="2"/>
  <c r="Q95" i="2"/>
  <c r="P95" i="2"/>
  <c r="E95" i="2"/>
  <c r="S94" i="2"/>
  <c r="R94" i="2"/>
  <c r="Q94" i="2"/>
  <c r="P94" i="2"/>
  <c r="E94" i="2"/>
  <c r="T94" i="2" s="1"/>
  <c r="U93" i="2"/>
  <c r="T93" i="2"/>
  <c r="S93" i="2"/>
  <c r="R93" i="2"/>
  <c r="Q93" i="2"/>
  <c r="P93" i="2"/>
  <c r="E93" i="2"/>
  <c r="S92" i="2"/>
  <c r="R92" i="2"/>
  <c r="Q92" i="2"/>
  <c r="P92" i="2"/>
  <c r="E92" i="2"/>
  <c r="U92" i="2" s="1"/>
  <c r="T91" i="2"/>
  <c r="S91" i="2"/>
  <c r="R91" i="2"/>
  <c r="Q91" i="2"/>
  <c r="P91" i="2"/>
  <c r="E91" i="2"/>
  <c r="U91" i="2" s="1"/>
  <c r="S90" i="2"/>
  <c r="R90" i="2"/>
  <c r="Q90" i="2"/>
  <c r="P90" i="2"/>
  <c r="E90" i="2"/>
  <c r="U90" i="2" s="1"/>
  <c r="U89" i="2"/>
  <c r="S89" i="2"/>
  <c r="R89" i="2"/>
  <c r="Q89" i="2"/>
  <c r="P89" i="2"/>
  <c r="E89" i="2"/>
  <c r="T89" i="2" s="1"/>
  <c r="S88" i="2"/>
  <c r="R88" i="2"/>
  <c r="Q88" i="2"/>
  <c r="P88" i="2"/>
  <c r="E88" i="2"/>
  <c r="O75" i="2"/>
  <c r="N75" i="2"/>
  <c r="M75" i="2"/>
  <c r="L75" i="2"/>
  <c r="K75" i="2"/>
  <c r="J75" i="2"/>
  <c r="I75" i="2"/>
  <c r="H75" i="2"/>
  <c r="G75" i="2"/>
  <c r="F75" i="2"/>
  <c r="C75" i="2"/>
  <c r="B75" i="2"/>
  <c r="O74" i="2"/>
  <c r="N74" i="2"/>
  <c r="M74" i="2"/>
  <c r="L74" i="2"/>
  <c r="K74" i="2"/>
  <c r="J74" i="2"/>
  <c r="R74" i="2" s="1"/>
  <c r="I74" i="2"/>
  <c r="S74" i="2" s="1"/>
  <c r="H74" i="2"/>
  <c r="G74" i="2"/>
  <c r="F74" i="2"/>
  <c r="E74" i="2"/>
  <c r="C74" i="2"/>
  <c r="B74" i="2"/>
  <c r="O73" i="2"/>
  <c r="N73" i="2"/>
  <c r="M73" i="2"/>
  <c r="L73" i="2"/>
  <c r="K73" i="2"/>
  <c r="J73" i="2"/>
  <c r="I73" i="2"/>
  <c r="H73" i="2"/>
  <c r="G73" i="2"/>
  <c r="F73" i="2"/>
  <c r="C73" i="2"/>
  <c r="B73" i="2"/>
  <c r="S72" i="2"/>
  <c r="R72" i="2"/>
  <c r="Q72" i="2"/>
  <c r="P72" i="2"/>
  <c r="E72" i="2"/>
  <c r="U72" i="2" s="1"/>
  <c r="S71" i="2"/>
  <c r="R71" i="2"/>
  <c r="Q71" i="2"/>
  <c r="U71" i="2" s="1"/>
  <c r="P71" i="2"/>
  <c r="T71" i="2" s="1"/>
  <c r="E71" i="2"/>
  <c r="O69" i="2"/>
  <c r="N69" i="2"/>
  <c r="M69" i="2"/>
  <c r="L69" i="2"/>
  <c r="K69" i="2"/>
  <c r="J69" i="2"/>
  <c r="I69" i="2"/>
  <c r="H69" i="2"/>
  <c r="G69" i="2"/>
  <c r="F69" i="2"/>
  <c r="C69" i="2"/>
  <c r="B69" i="2"/>
  <c r="S68" i="2"/>
  <c r="O68" i="2"/>
  <c r="N68" i="2"/>
  <c r="M68" i="2"/>
  <c r="L68" i="2"/>
  <c r="K68" i="2"/>
  <c r="J68" i="2"/>
  <c r="I68" i="2"/>
  <c r="H68" i="2"/>
  <c r="R68" i="2" s="1"/>
  <c r="G68" i="2"/>
  <c r="F68" i="2"/>
  <c r="C68" i="2"/>
  <c r="B68" i="2"/>
  <c r="U67" i="2"/>
  <c r="T67" i="2"/>
  <c r="S67" i="2"/>
  <c r="R67" i="2"/>
  <c r="Q67" i="2"/>
  <c r="P67" i="2"/>
  <c r="E67" i="2"/>
  <c r="S66" i="2"/>
  <c r="R66" i="2"/>
  <c r="Q66" i="2"/>
  <c r="P66" i="2"/>
  <c r="E66" i="2"/>
  <c r="U66" i="2" s="1"/>
  <c r="S65" i="2"/>
  <c r="R65" i="2"/>
  <c r="Q65" i="2"/>
  <c r="P65" i="2"/>
  <c r="E65" i="2"/>
  <c r="U65" i="2" s="1"/>
  <c r="S64" i="2"/>
  <c r="R64" i="2"/>
  <c r="Q64" i="2"/>
  <c r="P64" i="2"/>
  <c r="E64" i="2"/>
  <c r="S63" i="2"/>
  <c r="R63" i="2"/>
  <c r="Q63" i="2"/>
  <c r="P63" i="2"/>
  <c r="E63" i="2"/>
  <c r="U63" i="2" s="1"/>
  <c r="O61" i="2"/>
  <c r="N61" i="2"/>
  <c r="M61" i="2"/>
  <c r="L61" i="2"/>
  <c r="K61" i="2"/>
  <c r="J61" i="2"/>
  <c r="I61" i="2"/>
  <c r="H61" i="2"/>
  <c r="R61" i="2" s="1"/>
  <c r="C61" i="2"/>
  <c r="B61" i="2"/>
  <c r="E61" i="2" s="1"/>
  <c r="S60" i="2"/>
  <c r="R60" i="2"/>
  <c r="Q60" i="2"/>
  <c r="P60" i="2"/>
  <c r="E60" i="2"/>
  <c r="U60" i="2" s="1"/>
  <c r="S59" i="2"/>
  <c r="R59" i="2"/>
  <c r="Q59" i="2"/>
  <c r="P59" i="2"/>
  <c r="E59" i="2"/>
  <c r="U59" i="2" s="1"/>
  <c r="S58" i="2"/>
  <c r="R58" i="2"/>
  <c r="Q58" i="2"/>
  <c r="P58" i="2"/>
  <c r="E58" i="2"/>
  <c r="U58" i="2" s="1"/>
  <c r="U57" i="2"/>
  <c r="S57" i="2"/>
  <c r="R57" i="2"/>
  <c r="Q57" i="2"/>
  <c r="P57" i="2"/>
  <c r="E57" i="2"/>
  <c r="T57" i="2" s="1"/>
  <c r="O55" i="2"/>
  <c r="N55" i="2"/>
  <c r="M55" i="2"/>
  <c r="L55" i="2"/>
  <c r="K55" i="2"/>
  <c r="J55" i="2"/>
  <c r="I55" i="2"/>
  <c r="H55" i="2"/>
  <c r="G55" i="2"/>
  <c r="F55" i="2"/>
  <c r="C55" i="2"/>
  <c r="B55" i="2"/>
  <c r="U54" i="2"/>
  <c r="S54" i="2"/>
  <c r="R54" i="2"/>
  <c r="Q54" i="2"/>
  <c r="P54" i="2"/>
  <c r="E54" i="2"/>
  <c r="T54" i="2" s="1"/>
  <c r="S53" i="2"/>
  <c r="R53" i="2"/>
  <c r="Q53" i="2"/>
  <c r="P53" i="2"/>
  <c r="E53" i="2"/>
  <c r="T53" i="2" s="1"/>
  <c r="S52" i="2"/>
  <c r="R52" i="2"/>
  <c r="Q52" i="2"/>
  <c r="P52" i="2"/>
  <c r="E52" i="2"/>
  <c r="S51" i="2"/>
  <c r="R51" i="2"/>
  <c r="Q51" i="2"/>
  <c r="P51" i="2"/>
  <c r="E51" i="2"/>
  <c r="T51" i="2" s="1"/>
  <c r="S50" i="2"/>
  <c r="R50" i="2"/>
  <c r="Q50" i="2"/>
  <c r="P50" i="2"/>
  <c r="E50" i="2"/>
  <c r="T50" i="2" s="1"/>
  <c r="S49" i="2"/>
  <c r="R49" i="2"/>
  <c r="Q49" i="2"/>
  <c r="P49" i="2"/>
  <c r="E49" i="2"/>
  <c r="U49" i="2" s="1"/>
  <c r="S48" i="2"/>
  <c r="R48" i="2"/>
  <c r="Q48" i="2"/>
  <c r="P48" i="2"/>
  <c r="E48" i="2"/>
  <c r="U48" i="2" s="1"/>
  <c r="S47" i="2"/>
  <c r="R47" i="2"/>
  <c r="Q47" i="2"/>
  <c r="P47" i="2"/>
  <c r="E47" i="2"/>
  <c r="U47" i="2" s="1"/>
  <c r="U46" i="2"/>
  <c r="S46" i="2"/>
  <c r="R46" i="2"/>
  <c r="Q46" i="2"/>
  <c r="P46" i="2"/>
  <c r="E46" i="2"/>
  <c r="T46" i="2" s="1"/>
  <c r="S45" i="2"/>
  <c r="R45" i="2"/>
  <c r="Q45" i="2"/>
  <c r="P45" i="2"/>
  <c r="E45" i="2"/>
  <c r="T45" i="2" s="1"/>
  <c r="S44" i="2"/>
  <c r="R44" i="2"/>
  <c r="Q44" i="2"/>
  <c r="P44" i="2"/>
  <c r="E44" i="2"/>
  <c r="O42" i="2"/>
  <c r="N42" i="2"/>
  <c r="M42" i="2"/>
  <c r="L42" i="2"/>
  <c r="K42" i="2"/>
  <c r="J42" i="2"/>
  <c r="I42" i="2"/>
  <c r="S42" i="2" s="1"/>
  <c r="H42" i="2"/>
  <c r="G42" i="2"/>
  <c r="F42" i="2"/>
  <c r="C42" i="2"/>
  <c r="B42" i="2"/>
  <c r="S41" i="2"/>
  <c r="R41" i="2"/>
  <c r="Q41" i="2"/>
  <c r="P41" i="2"/>
  <c r="E41" i="2"/>
  <c r="S40" i="2"/>
  <c r="R40" i="2"/>
  <c r="Q40" i="2"/>
  <c r="P40" i="2"/>
  <c r="E40" i="2"/>
  <c r="T40" i="2" s="1"/>
  <c r="T39" i="2"/>
  <c r="S39" i="2"/>
  <c r="R39" i="2"/>
  <c r="Q39" i="2"/>
  <c r="P39" i="2"/>
  <c r="E39" i="2"/>
  <c r="U39" i="2" s="1"/>
  <c r="U38" i="2"/>
  <c r="T38" i="2"/>
  <c r="S38" i="2"/>
  <c r="R38" i="2"/>
  <c r="Q38" i="2"/>
  <c r="P38" i="2"/>
  <c r="E38" i="2"/>
  <c r="S37" i="2"/>
  <c r="R37" i="2"/>
  <c r="Q37" i="2"/>
  <c r="P37" i="2"/>
  <c r="E37" i="2"/>
  <c r="O35" i="2"/>
  <c r="N35" i="2"/>
  <c r="M35" i="2"/>
  <c r="L35" i="2"/>
  <c r="K35" i="2"/>
  <c r="J35" i="2"/>
  <c r="I35" i="2"/>
  <c r="S35" i="2" s="1"/>
  <c r="H35" i="2"/>
  <c r="R35" i="2" s="1"/>
  <c r="G35" i="2"/>
  <c r="F35" i="2"/>
  <c r="C35" i="2"/>
  <c r="B35" i="2"/>
  <c r="S34" i="2"/>
  <c r="R34" i="2"/>
  <c r="Q34" i="2"/>
  <c r="P34" i="2"/>
  <c r="E34" i="2"/>
  <c r="O32" i="2"/>
  <c r="N32" i="2"/>
  <c r="M32" i="2"/>
  <c r="L32" i="2"/>
  <c r="K32" i="2"/>
  <c r="J32" i="2"/>
  <c r="I32" i="2"/>
  <c r="S32" i="2" s="1"/>
  <c r="H32" i="2"/>
  <c r="R32" i="2" s="1"/>
  <c r="G32" i="2"/>
  <c r="F32" i="2"/>
  <c r="C32" i="2"/>
  <c r="B32" i="2"/>
  <c r="U31" i="2"/>
  <c r="S31" i="2"/>
  <c r="R31" i="2"/>
  <c r="Q31" i="2"/>
  <c r="P31" i="2"/>
  <c r="E31" i="2"/>
  <c r="T31" i="2" s="1"/>
  <c r="S30" i="2"/>
  <c r="R30" i="2"/>
  <c r="Q30" i="2"/>
  <c r="P30" i="2"/>
  <c r="E30" i="2"/>
  <c r="U30" i="2" s="1"/>
  <c r="S29" i="2"/>
  <c r="R29" i="2"/>
  <c r="Q29" i="2"/>
  <c r="P29" i="2"/>
  <c r="E29" i="2"/>
  <c r="U29" i="2" s="1"/>
  <c r="S28" i="2"/>
  <c r="R28" i="2"/>
  <c r="Q28" i="2"/>
  <c r="P28" i="2"/>
  <c r="E28" i="2"/>
  <c r="U28" i="2" s="1"/>
  <c r="O26" i="2"/>
  <c r="N26" i="2"/>
  <c r="M26" i="2"/>
  <c r="L26" i="2"/>
  <c r="K26" i="2"/>
  <c r="J26" i="2"/>
  <c r="I26" i="2"/>
  <c r="S26" i="2" s="1"/>
  <c r="H26" i="2"/>
  <c r="R26" i="2" s="1"/>
  <c r="G26" i="2"/>
  <c r="F26" i="2"/>
  <c r="C26" i="2"/>
  <c r="B26" i="2"/>
  <c r="S25" i="2"/>
  <c r="R25" i="2"/>
  <c r="Q25" i="2"/>
  <c r="P25" i="2"/>
  <c r="E25" i="2"/>
  <c r="U25" i="2" s="1"/>
  <c r="S24" i="2"/>
  <c r="R24" i="2"/>
  <c r="Q24" i="2"/>
  <c r="P24" i="2"/>
  <c r="E24" i="2"/>
  <c r="S23" i="2"/>
  <c r="R23" i="2"/>
  <c r="Q23" i="2"/>
  <c r="P23" i="2"/>
  <c r="E23" i="2"/>
  <c r="S22" i="2"/>
  <c r="R22" i="2"/>
  <c r="Q22" i="2"/>
  <c r="P22" i="2"/>
  <c r="E22" i="2"/>
  <c r="U22" i="2" s="1"/>
  <c r="U21" i="2"/>
  <c r="T21" i="2"/>
  <c r="S21" i="2"/>
  <c r="R21" i="2"/>
  <c r="Q21" i="2"/>
  <c r="P21" i="2"/>
  <c r="E21" i="2"/>
  <c r="S20" i="2"/>
  <c r="R20" i="2"/>
  <c r="Q20" i="2"/>
  <c r="P20" i="2"/>
  <c r="E20" i="2"/>
  <c r="T20" i="2" s="1"/>
  <c r="T19" i="2"/>
  <c r="S19" i="2"/>
  <c r="R19" i="2"/>
  <c r="Q19" i="2"/>
  <c r="P19" i="2"/>
  <c r="E19" i="2"/>
  <c r="U19" i="2" s="1"/>
  <c r="O17" i="2"/>
  <c r="N17" i="2"/>
  <c r="M17" i="2"/>
  <c r="L17" i="2"/>
  <c r="K17" i="2"/>
  <c r="J17" i="2"/>
  <c r="I17" i="2"/>
  <c r="S17" i="2" s="1"/>
  <c r="H17" i="2"/>
  <c r="G17" i="2"/>
  <c r="F17" i="2"/>
  <c r="C17" i="2"/>
  <c r="B17" i="2"/>
  <c r="E17" i="2" s="1"/>
  <c r="S16" i="2"/>
  <c r="R16" i="2"/>
  <c r="Q16" i="2"/>
  <c r="P16" i="2"/>
  <c r="E16" i="2"/>
  <c r="U16" i="2" s="1"/>
  <c r="U15" i="2"/>
  <c r="T15" i="2"/>
  <c r="S15" i="2"/>
  <c r="R15" i="2"/>
  <c r="Q15" i="2"/>
  <c r="P15" i="2"/>
  <c r="E15" i="2"/>
  <c r="S14" i="2"/>
  <c r="R14" i="2"/>
  <c r="Q14" i="2"/>
  <c r="P14" i="2"/>
  <c r="E14" i="2"/>
  <c r="U14" i="2" s="1"/>
  <c r="S13" i="2"/>
  <c r="R13" i="2"/>
  <c r="Q13" i="2"/>
  <c r="P13" i="2"/>
  <c r="E13" i="2"/>
  <c r="S12" i="2"/>
  <c r="R12" i="2"/>
  <c r="Q12" i="2"/>
  <c r="P12" i="2"/>
  <c r="E12" i="2"/>
  <c r="T12" i="2" s="1"/>
  <c r="S11" i="2"/>
  <c r="R11" i="2"/>
  <c r="Q11" i="2"/>
  <c r="P11" i="2"/>
  <c r="E11" i="2"/>
  <c r="U11" i="2" s="1"/>
  <c r="S10" i="2"/>
  <c r="R10" i="2"/>
  <c r="Q10" i="2"/>
  <c r="P10" i="2"/>
  <c r="T10" i="2" s="1"/>
  <c r="E10" i="2"/>
  <c r="U10" i="2" s="1"/>
  <c r="S9" i="2"/>
  <c r="R9" i="2"/>
  <c r="Q9" i="2"/>
  <c r="P9" i="2"/>
  <c r="E9" i="2"/>
  <c r="U9" i="2" s="1"/>
  <c r="U96" i="1"/>
  <c r="T96" i="1"/>
  <c r="S96" i="1"/>
  <c r="R96" i="1"/>
  <c r="Q96" i="1"/>
  <c r="P96" i="1"/>
  <c r="E96" i="1"/>
  <c r="U95" i="1"/>
  <c r="S95" i="1"/>
  <c r="R95" i="1"/>
  <c r="Q95" i="1"/>
  <c r="P95" i="1"/>
  <c r="E95" i="1"/>
  <c r="T95" i="1" s="1"/>
  <c r="T94" i="1"/>
  <c r="S94" i="1"/>
  <c r="R94" i="1"/>
  <c r="Q94" i="1"/>
  <c r="P94" i="1"/>
  <c r="E94" i="1"/>
  <c r="U94" i="1" s="1"/>
  <c r="S93" i="1"/>
  <c r="R93" i="1"/>
  <c r="Q93" i="1"/>
  <c r="P93" i="1"/>
  <c r="E93" i="1"/>
  <c r="U92" i="1"/>
  <c r="S92" i="1"/>
  <c r="R92" i="1"/>
  <c r="Q92" i="1"/>
  <c r="P92" i="1"/>
  <c r="E92" i="1"/>
  <c r="T92" i="1" s="1"/>
  <c r="U91" i="1"/>
  <c r="T91" i="1"/>
  <c r="S91" i="1"/>
  <c r="R91" i="1"/>
  <c r="Q91" i="1"/>
  <c r="P91" i="1"/>
  <c r="E91" i="1"/>
  <c r="S90" i="1"/>
  <c r="R90" i="1"/>
  <c r="Q90" i="1"/>
  <c r="P90" i="1"/>
  <c r="E90" i="1"/>
  <c r="U90" i="1" s="1"/>
  <c r="T89" i="1"/>
  <c r="S89" i="1"/>
  <c r="R89" i="1"/>
  <c r="Q89" i="1"/>
  <c r="P89" i="1"/>
  <c r="E89" i="1"/>
  <c r="U89" i="1" s="1"/>
  <c r="U88" i="1"/>
  <c r="T88" i="1"/>
  <c r="S88" i="1"/>
  <c r="R88" i="1"/>
  <c r="Q88" i="1"/>
  <c r="P88" i="1"/>
  <c r="E88" i="1"/>
  <c r="O75" i="1"/>
  <c r="N75" i="1"/>
  <c r="M75" i="1"/>
  <c r="L75" i="1"/>
  <c r="K75" i="1"/>
  <c r="J75" i="1"/>
  <c r="I75" i="1"/>
  <c r="H75" i="1"/>
  <c r="G75" i="1"/>
  <c r="F75" i="1"/>
  <c r="C75" i="1"/>
  <c r="B75" i="1"/>
  <c r="O74" i="1"/>
  <c r="N74" i="1"/>
  <c r="M74" i="1"/>
  <c r="L74" i="1"/>
  <c r="K74" i="1"/>
  <c r="J74" i="1"/>
  <c r="R74" i="1" s="1"/>
  <c r="I74" i="1"/>
  <c r="S74" i="1" s="1"/>
  <c r="H74" i="1"/>
  <c r="G74" i="1"/>
  <c r="F74" i="1"/>
  <c r="C74" i="1"/>
  <c r="B74" i="1"/>
  <c r="O73" i="1"/>
  <c r="N73" i="1"/>
  <c r="M73" i="1"/>
  <c r="L73" i="1"/>
  <c r="K73" i="1"/>
  <c r="J73" i="1"/>
  <c r="I73" i="1"/>
  <c r="S73" i="1" s="1"/>
  <c r="H73" i="1"/>
  <c r="G73" i="1"/>
  <c r="F73" i="1"/>
  <c r="C73" i="1"/>
  <c r="E73" i="1" s="1"/>
  <c r="B73" i="1"/>
  <c r="S72" i="1"/>
  <c r="R72" i="1"/>
  <c r="Q72" i="1"/>
  <c r="U72" i="1" s="1"/>
  <c r="P72" i="1"/>
  <c r="E72" i="1"/>
  <c r="S71" i="1"/>
  <c r="R71" i="1"/>
  <c r="Q71" i="1"/>
  <c r="P71" i="1"/>
  <c r="E71" i="1"/>
  <c r="T71" i="1" s="1"/>
  <c r="O69" i="1"/>
  <c r="N69" i="1"/>
  <c r="M69" i="1"/>
  <c r="L69" i="1"/>
  <c r="K69" i="1"/>
  <c r="J69" i="1"/>
  <c r="I69" i="1"/>
  <c r="H69" i="1"/>
  <c r="G69" i="1"/>
  <c r="F69" i="1"/>
  <c r="C69" i="1"/>
  <c r="B69" i="1"/>
  <c r="O68" i="1"/>
  <c r="N68" i="1"/>
  <c r="M68" i="1"/>
  <c r="L68" i="1"/>
  <c r="K68" i="1"/>
  <c r="J68" i="1"/>
  <c r="I68" i="1"/>
  <c r="H68" i="1"/>
  <c r="R68" i="1" s="1"/>
  <c r="G68" i="1"/>
  <c r="F68" i="1"/>
  <c r="C68" i="1"/>
  <c r="B68" i="1"/>
  <c r="E68" i="1" s="1"/>
  <c r="S67" i="1"/>
  <c r="R67" i="1"/>
  <c r="Q67" i="1"/>
  <c r="P67" i="1"/>
  <c r="E67" i="1"/>
  <c r="U67" i="1" s="1"/>
  <c r="S66" i="1"/>
  <c r="R66" i="1"/>
  <c r="Q66" i="1"/>
  <c r="P66" i="1"/>
  <c r="E66" i="1"/>
  <c r="T66" i="1" s="1"/>
  <c r="S65" i="1"/>
  <c r="R65" i="1"/>
  <c r="Q65" i="1"/>
  <c r="P65" i="1"/>
  <c r="E65" i="1"/>
  <c r="U65" i="1" s="1"/>
  <c r="U64" i="1"/>
  <c r="S64" i="1"/>
  <c r="R64" i="1"/>
  <c r="Q64" i="1"/>
  <c r="P64" i="1"/>
  <c r="E64" i="1"/>
  <c r="T64" i="1" s="1"/>
  <c r="S63" i="1"/>
  <c r="R63" i="1"/>
  <c r="Q63" i="1"/>
  <c r="P63" i="1"/>
  <c r="E63" i="1"/>
  <c r="T63" i="1" s="1"/>
  <c r="O61" i="1"/>
  <c r="N61" i="1"/>
  <c r="M61" i="1"/>
  <c r="L61" i="1"/>
  <c r="K61" i="1"/>
  <c r="J61" i="1"/>
  <c r="I61" i="1"/>
  <c r="S61" i="1" s="1"/>
  <c r="H61" i="1"/>
  <c r="R61" i="1" s="1"/>
  <c r="C61" i="1"/>
  <c r="B61" i="1"/>
  <c r="E61" i="1" s="1"/>
  <c r="U60" i="1"/>
  <c r="S60" i="1"/>
  <c r="R60" i="1"/>
  <c r="Q60" i="1"/>
  <c r="P60" i="1"/>
  <c r="E60" i="1"/>
  <c r="T60" i="1" s="1"/>
  <c r="S59" i="1"/>
  <c r="R59" i="1"/>
  <c r="Q59" i="1"/>
  <c r="P59" i="1"/>
  <c r="E59" i="1"/>
  <c r="U59" i="1" s="1"/>
  <c r="U58" i="1"/>
  <c r="T58" i="1"/>
  <c r="S58" i="1"/>
  <c r="R58" i="1"/>
  <c r="Q58" i="1"/>
  <c r="P58" i="1"/>
  <c r="E58" i="1"/>
  <c r="S57" i="1"/>
  <c r="R57" i="1"/>
  <c r="Q57" i="1"/>
  <c r="P57" i="1"/>
  <c r="E57" i="1"/>
  <c r="U57" i="1" s="1"/>
  <c r="O55" i="1"/>
  <c r="N55" i="1"/>
  <c r="M55" i="1"/>
  <c r="L55" i="1"/>
  <c r="K55" i="1"/>
  <c r="J55" i="1"/>
  <c r="I55" i="1"/>
  <c r="S55" i="1" s="1"/>
  <c r="H55" i="1"/>
  <c r="R55" i="1" s="1"/>
  <c r="G55" i="1"/>
  <c r="F55" i="1"/>
  <c r="C55" i="1"/>
  <c r="B55" i="1"/>
  <c r="S54" i="1"/>
  <c r="R54" i="1"/>
  <c r="Q54" i="1"/>
  <c r="P54" i="1"/>
  <c r="E54" i="1"/>
  <c r="S53" i="1"/>
  <c r="R53" i="1"/>
  <c r="Q53" i="1"/>
  <c r="P53" i="1"/>
  <c r="E53" i="1"/>
  <c r="T53" i="1" s="1"/>
  <c r="S52" i="1"/>
  <c r="R52" i="1"/>
  <c r="Q52" i="1"/>
  <c r="P52" i="1"/>
  <c r="E52" i="1"/>
  <c r="T52" i="1" s="1"/>
  <c r="T51" i="1"/>
  <c r="S51" i="1"/>
  <c r="R51" i="1"/>
  <c r="Q51" i="1"/>
  <c r="P51" i="1"/>
  <c r="E51" i="1"/>
  <c r="U51" i="1" s="1"/>
  <c r="S50" i="1"/>
  <c r="R50" i="1"/>
  <c r="Q50" i="1"/>
  <c r="P50" i="1"/>
  <c r="E50" i="1"/>
  <c r="U50" i="1" s="1"/>
  <c r="S49" i="1"/>
  <c r="R49" i="1"/>
  <c r="Q49" i="1"/>
  <c r="P49" i="1"/>
  <c r="E49" i="1"/>
  <c r="T49" i="1" s="1"/>
  <c r="S48" i="1"/>
  <c r="R48" i="1"/>
  <c r="Q48" i="1"/>
  <c r="P48" i="1"/>
  <c r="E48" i="1"/>
  <c r="T48" i="1" s="1"/>
  <c r="T47" i="1"/>
  <c r="S47" i="1"/>
  <c r="R47" i="1"/>
  <c r="Q47" i="1"/>
  <c r="P47" i="1"/>
  <c r="E47" i="1"/>
  <c r="U47" i="1" s="1"/>
  <c r="S46" i="1"/>
  <c r="R46" i="1"/>
  <c r="Q46" i="1"/>
  <c r="P46" i="1"/>
  <c r="E46" i="1"/>
  <c r="T46" i="1" s="1"/>
  <c r="T45" i="1"/>
  <c r="S45" i="1"/>
  <c r="R45" i="1"/>
  <c r="Q45" i="1"/>
  <c r="P45" i="1"/>
  <c r="E45" i="1"/>
  <c r="S44" i="1"/>
  <c r="R44" i="1"/>
  <c r="Q44" i="1"/>
  <c r="P44" i="1"/>
  <c r="E44" i="1"/>
  <c r="U44" i="1" s="1"/>
  <c r="O42" i="1"/>
  <c r="N42" i="1"/>
  <c r="M42" i="1"/>
  <c r="L42" i="1"/>
  <c r="K42" i="1"/>
  <c r="J42" i="1"/>
  <c r="I42" i="1"/>
  <c r="H42" i="1"/>
  <c r="G42" i="1"/>
  <c r="F42" i="1"/>
  <c r="C42" i="1"/>
  <c r="B42" i="1"/>
  <c r="E42" i="1" s="1"/>
  <c r="S41" i="1"/>
  <c r="R41" i="1"/>
  <c r="Q41" i="1"/>
  <c r="P41" i="1"/>
  <c r="E41" i="1"/>
  <c r="T41" i="1" s="1"/>
  <c r="S40" i="1"/>
  <c r="R40" i="1"/>
  <c r="Q40" i="1"/>
  <c r="P40" i="1"/>
  <c r="T40" i="1" s="1"/>
  <c r="E40" i="1"/>
  <c r="S39" i="1"/>
  <c r="R39" i="1"/>
  <c r="Q39" i="1"/>
  <c r="P39" i="1"/>
  <c r="E39" i="1"/>
  <c r="U39" i="1" s="1"/>
  <c r="S38" i="1"/>
  <c r="R38" i="1"/>
  <c r="Q38" i="1"/>
  <c r="P38" i="1"/>
  <c r="E38" i="1"/>
  <c r="S37" i="1"/>
  <c r="R37" i="1"/>
  <c r="Q37" i="1"/>
  <c r="P37" i="1"/>
  <c r="E37" i="1"/>
  <c r="U37" i="1" s="1"/>
  <c r="O35" i="1"/>
  <c r="N35" i="1"/>
  <c r="M35" i="1"/>
  <c r="L35" i="1"/>
  <c r="K35" i="1"/>
  <c r="J35" i="1"/>
  <c r="R35" i="1" s="1"/>
  <c r="I35" i="1"/>
  <c r="H35" i="1"/>
  <c r="G35" i="1"/>
  <c r="F35" i="1"/>
  <c r="C35" i="1"/>
  <c r="B35" i="1"/>
  <c r="S34" i="1"/>
  <c r="R34" i="1"/>
  <c r="Q34" i="1"/>
  <c r="P34" i="1"/>
  <c r="E34" i="1"/>
  <c r="U34" i="1" s="1"/>
  <c r="O32" i="1"/>
  <c r="N32" i="1"/>
  <c r="M32" i="1"/>
  <c r="L32" i="1"/>
  <c r="K32" i="1"/>
  <c r="J32" i="1"/>
  <c r="I32" i="1"/>
  <c r="S32" i="1" s="1"/>
  <c r="H32" i="1"/>
  <c r="G32" i="1"/>
  <c r="F32" i="1"/>
  <c r="C32" i="1"/>
  <c r="B32" i="1"/>
  <c r="E32" i="1" s="1"/>
  <c r="U31" i="1"/>
  <c r="S31" i="1"/>
  <c r="R31" i="1"/>
  <c r="Q31" i="1"/>
  <c r="P31" i="1"/>
  <c r="E31" i="1"/>
  <c r="T31" i="1" s="1"/>
  <c r="S30" i="1"/>
  <c r="R30" i="1"/>
  <c r="Q30" i="1"/>
  <c r="P30" i="1"/>
  <c r="E30" i="1"/>
  <c r="U30" i="1" s="1"/>
  <c r="S29" i="1"/>
  <c r="R29" i="1"/>
  <c r="Q29" i="1"/>
  <c r="P29" i="1"/>
  <c r="E29" i="1"/>
  <c r="U29" i="1" s="1"/>
  <c r="S28" i="1"/>
  <c r="R28" i="1"/>
  <c r="Q28" i="1"/>
  <c r="P28" i="1"/>
  <c r="E28" i="1"/>
  <c r="U28" i="1" s="1"/>
  <c r="O26" i="1"/>
  <c r="N26" i="1"/>
  <c r="M26" i="1"/>
  <c r="L26" i="1"/>
  <c r="K26" i="1"/>
  <c r="J26" i="1"/>
  <c r="I26" i="1"/>
  <c r="S26" i="1" s="1"/>
  <c r="H26" i="1"/>
  <c r="G26" i="1"/>
  <c r="F26" i="1"/>
  <c r="C26" i="1"/>
  <c r="B26" i="1"/>
  <c r="S25" i="1"/>
  <c r="R25" i="1"/>
  <c r="Q25" i="1"/>
  <c r="P25" i="1"/>
  <c r="E25" i="1"/>
  <c r="U25" i="1" s="1"/>
  <c r="T24" i="1"/>
  <c r="S24" i="1"/>
  <c r="R24" i="1"/>
  <c r="Q24" i="1"/>
  <c r="P24" i="1"/>
  <c r="E24" i="1"/>
  <c r="U24" i="1" s="1"/>
  <c r="S23" i="1"/>
  <c r="R23" i="1"/>
  <c r="Q23" i="1"/>
  <c r="P23" i="1"/>
  <c r="E23" i="1"/>
  <c r="S22" i="1"/>
  <c r="R22" i="1"/>
  <c r="Q22" i="1"/>
  <c r="P22" i="1"/>
  <c r="E22" i="1"/>
  <c r="U22" i="1" s="1"/>
  <c r="S21" i="1"/>
  <c r="R21" i="1"/>
  <c r="Q21" i="1"/>
  <c r="P21" i="1"/>
  <c r="E21" i="1"/>
  <c r="T21" i="1" s="1"/>
  <c r="U20" i="1"/>
  <c r="T20" i="1"/>
  <c r="S20" i="1"/>
  <c r="R20" i="1"/>
  <c r="Q20" i="1"/>
  <c r="P20" i="1"/>
  <c r="E20" i="1"/>
  <c r="S19" i="1"/>
  <c r="R19" i="1"/>
  <c r="Q19" i="1"/>
  <c r="P19" i="1"/>
  <c r="E19" i="1"/>
  <c r="O17" i="1"/>
  <c r="N17" i="1"/>
  <c r="M17" i="1"/>
  <c r="L17" i="1"/>
  <c r="K17" i="1"/>
  <c r="J17" i="1"/>
  <c r="I17" i="1"/>
  <c r="H17" i="1"/>
  <c r="G17" i="1"/>
  <c r="F17" i="1"/>
  <c r="C17" i="1"/>
  <c r="E17" i="1" s="1"/>
  <c r="B17" i="1"/>
  <c r="S16" i="1"/>
  <c r="R16" i="1"/>
  <c r="Q16" i="1"/>
  <c r="P16" i="1"/>
  <c r="E16" i="1"/>
  <c r="S15" i="1"/>
  <c r="R15" i="1"/>
  <c r="Q15" i="1"/>
  <c r="P15" i="1"/>
  <c r="E15" i="1"/>
  <c r="S14" i="1"/>
  <c r="R14" i="1"/>
  <c r="Q14" i="1"/>
  <c r="P14" i="1"/>
  <c r="E14" i="1"/>
  <c r="T14" i="1" s="1"/>
  <c r="S13" i="1"/>
  <c r="R13" i="1"/>
  <c r="Q13" i="1"/>
  <c r="P13" i="1"/>
  <c r="E13" i="1"/>
  <c r="U13" i="1" s="1"/>
  <c r="U12" i="1"/>
  <c r="S12" i="1"/>
  <c r="R12" i="1"/>
  <c r="Q12" i="1"/>
  <c r="P12" i="1"/>
  <c r="E12" i="1"/>
  <c r="T12" i="1" s="1"/>
  <c r="T11" i="1"/>
  <c r="S11" i="1"/>
  <c r="R11" i="1"/>
  <c r="Q11" i="1"/>
  <c r="P11" i="1"/>
  <c r="E11" i="1"/>
  <c r="S10" i="1"/>
  <c r="R10" i="1"/>
  <c r="Q10" i="1"/>
  <c r="P10" i="1"/>
  <c r="E10" i="1"/>
  <c r="T10" i="1" s="1"/>
  <c r="S9" i="1"/>
  <c r="R9" i="1"/>
  <c r="Q9" i="1"/>
  <c r="P9" i="1"/>
  <c r="E9" i="1"/>
  <c r="U9" i="1" s="1"/>
  <c r="T66" i="11" l="1"/>
  <c r="U14" i="1"/>
  <c r="T29" i="1"/>
  <c r="T11" i="2"/>
  <c r="T30" i="2"/>
  <c r="T60" i="2"/>
  <c r="T16" i="3"/>
  <c r="T14" i="4"/>
  <c r="T54" i="4"/>
  <c r="T88" i="4"/>
  <c r="T40" i="5"/>
  <c r="T96" i="5"/>
  <c r="T12" i="6"/>
  <c r="U46" i="6"/>
  <c r="S74" i="6"/>
  <c r="T88" i="6"/>
  <c r="T25" i="7"/>
  <c r="U37" i="7"/>
  <c r="T37" i="7"/>
  <c r="T96" i="8"/>
  <c r="E42" i="9"/>
  <c r="Q68" i="9"/>
  <c r="T90" i="9"/>
  <c r="E17" i="12"/>
  <c r="U96" i="12"/>
  <c r="U48" i="15"/>
  <c r="T52" i="15"/>
  <c r="T14" i="16"/>
  <c r="T29" i="16"/>
  <c r="T21" i="18"/>
  <c r="U45" i="19"/>
  <c r="T53" i="19"/>
  <c r="U57" i="19"/>
  <c r="T57" i="19"/>
  <c r="T101" i="15"/>
  <c r="U101" i="15"/>
  <c r="U15" i="1"/>
  <c r="Q73" i="5"/>
  <c r="T12" i="9"/>
  <c r="T94" i="9"/>
  <c r="T21" i="10"/>
  <c r="U44" i="10"/>
  <c r="T44" i="10"/>
  <c r="U52" i="10"/>
  <c r="T52" i="10"/>
  <c r="T9" i="11"/>
  <c r="T20" i="11"/>
  <c r="T63" i="11"/>
  <c r="P73" i="11"/>
  <c r="U50" i="12"/>
  <c r="U54" i="12"/>
  <c r="T19" i="13"/>
  <c r="T95" i="14"/>
  <c r="E61" i="15"/>
  <c r="T64" i="15"/>
  <c r="T30" i="16"/>
  <c r="U30" i="16"/>
  <c r="T91" i="16"/>
  <c r="T95" i="16"/>
  <c r="U53" i="17"/>
  <c r="T44" i="18"/>
  <c r="T48" i="18"/>
  <c r="T52" i="18"/>
  <c r="T60" i="18"/>
  <c r="T64" i="18"/>
  <c r="Q68" i="18"/>
  <c r="T23" i="19"/>
  <c r="T51" i="21"/>
  <c r="E82" i="1"/>
  <c r="E82" i="11"/>
  <c r="S73" i="7"/>
  <c r="Q73" i="7"/>
  <c r="U90" i="7"/>
  <c r="T90" i="7"/>
  <c r="U34" i="6"/>
  <c r="U19" i="1"/>
  <c r="U66" i="1"/>
  <c r="T90" i="2"/>
  <c r="T9" i="3"/>
  <c r="T20" i="3"/>
  <c r="U31" i="3"/>
  <c r="T38" i="3"/>
  <c r="R74" i="3"/>
  <c r="T72" i="6"/>
  <c r="T29" i="7"/>
  <c r="U48" i="7"/>
  <c r="U64" i="7"/>
  <c r="T23" i="1"/>
  <c r="R26" i="1"/>
  <c r="R69" i="1"/>
  <c r="E68" i="5"/>
  <c r="E35" i="6"/>
  <c r="U35" i="6" s="1"/>
  <c r="U30" i="7"/>
  <c r="T30" i="7"/>
  <c r="R73" i="8"/>
  <c r="S73" i="11"/>
  <c r="R35" i="12"/>
  <c r="P73" i="12"/>
  <c r="U39" i="13"/>
  <c r="T39" i="13"/>
  <c r="E73" i="13"/>
  <c r="U57" i="15"/>
  <c r="T57" i="15"/>
  <c r="U15" i="16"/>
  <c r="T15" i="16"/>
  <c r="Q61" i="16"/>
  <c r="U34" i="18"/>
  <c r="T19" i="19"/>
  <c r="U19" i="19"/>
  <c r="U23" i="19"/>
  <c r="R17" i="21"/>
  <c r="T100" i="14"/>
  <c r="U100" i="14"/>
  <c r="T20" i="13"/>
  <c r="U20" i="13"/>
  <c r="T10" i="21"/>
  <c r="U10" i="21"/>
  <c r="P73" i="1"/>
  <c r="E35" i="2"/>
  <c r="Q32" i="11"/>
  <c r="E68" i="11"/>
  <c r="T10" i="12"/>
  <c r="P35" i="13"/>
  <c r="R35" i="13"/>
  <c r="T15" i="18"/>
  <c r="T47" i="20"/>
  <c r="U47" i="20"/>
  <c r="U89" i="11"/>
  <c r="T89" i="11"/>
  <c r="U95" i="9"/>
  <c r="T95" i="9"/>
  <c r="U66" i="9"/>
  <c r="T66" i="9"/>
  <c r="T90" i="12"/>
  <c r="U90" i="12"/>
  <c r="U16" i="1"/>
  <c r="T44" i="1"/>
  <c r="T59" i="1"/>
  <c r="R73" i="1"/>
  <c r="T16" i="2"/>
  <c r="U94" i="2"/>
  <c r="T92" i="3"/>
  <c r="Q73" i="4"/>
  <c r="T12" i="5"/>
  <c r="U53" i="5"/>
  <c r="T13" i="6"/>
  <c r="R17" i="6"/>
  <c r="R35" i="6"/>
  <c r="T96" i="6"/>
  <c r="E42" i="7"/>
  <c r="T91" i="7"/>
  <c r="T22" i="8"/>
  <c r="U34" i="8"/>
  <c r="T48" i="8"/>
  <c r="U31" i="9"/>
  <c r="T46" i="9"/>
  <c r="U71" i="11"/>
  <c r="T21" i="12"/>
  <c r="E17" i="13"/>
  <c r="R73" i="13"/>
  <c r="P35" i="14"/>
  <c r="P74" i="17"/>
  <c r="P26" i="18"/>
  <c r="U38" i="18"/>
  <c r="S74" i="18"/>
  <c r="T46" i="19"/>
  <c r="S75" i="20"/>
  <c r="U105" i="12"/>
  <c r="T105" i="12"/>
  <c r="R73" i="7"/>
  <c r="R42" i="3"/>
  <c r="U11" i="8"/>
  <c r="T51" i="13"/>
  <c r="U51" i="13"/>
  <c r="U23" i="1"/>
  <c r="T30" i="1"/>
  <c r="T67" i="1"/>
  <c r="T39" i="3"/>
  <c r="U34" i="4"/>
  <c r="T44" i="4"/>
  <c r="R73" i="4"/>
  <c r="U38" i="5"/>
  <c r="T41" i="5"/>
  <c r="U10" i="6"/>
  <c r="Q17" i="6"/>
  <c r="U28" i="6"/>
  <c r="Q35" i="6"/>
  <c r="R73" i="6"/>
  <c r="T89" i="6"/>
  <c r="U52" i="8"/>
  <c r="E17" i="9"/>
  <c r="E32" i="9"/>
  <c r="T50" i="9"/>
  <c r="P74" i="9"/>
  <c r="U91" i="9"/>
  <c r="T48" i="10"/>
  <c r="U37" i="11"/>
  <c r="U53" i="11"/>
  <c r="U10" i="13"/>
  <c r="T10" i="13"/>
  <c r="S73" i="13"/>
  <c r="T20" i="14"/>
  <c r="T58" i="14"/>
  <c r="U54" i="15"/>
  <c r="T54" i="15"/>
  <c r="U66" i="15"/>
  <c r="T66" i="15"/>
  <c r="P42" i="16"/>
  <c r="E35" i="17"/>
  <c r="S74" i="17"/>
  <c r="S26" i="18"/>
  <c r="U31" i="18"/>
  <c r="T31" i="18"/>
  <c r="U50" i="18"/>
  <c r="T50" i="18"/>
  <c r="U28" i="19"/>
  <c r="T28" i="19"/>
  <c r="E32" i="20"/>
  <c r="R35" i="20"/>
  <c r="T25" i="12"/>
  <c r="U93" i="13"/>
  <c r="U66" i="14"/>
  <c r="R73" i="14"/>
  <c r="U96" i="14"/>
  <c r="T12" i="15"/>
  <c r="U31" i="15"/>
  <c r="U38" i="17"/>
  <c r="T72" i="17"/>
  <c r="T11" i="18"/>
  <c r="U12" i="19"/>
  <c r="T89" i="19"/>
  <c r="U90" i="20"/>
  <c r="U41" i="1"/>
  <c r="U52" i="1"/>
  <c r="E32" i="2"/>
  <c r="E55" i="2"/>
  <c r="T40" i="3"/>
  <c r="U90" i="5"/>
  <c r="T22" i="6"/>
  <c r="U22" i="6"/>
  <c r="U25" i="6"/>
  <c r="U67" i="6"/>
  <c r="U19" i="7"/>
  <c r="T34" i="7"/>
  <c r="P87" i="7"/>
  <c r="T38" i="8"/>
  <c r="E42" i="8"/>
  <c r="U91" i="8"/>
  <c r="T91" i="8"/>
  <c r="U13" i="9"/>
  <c r="T39" i="9"/>
  <c r="U54" i="9"/>
  <c r="U37" i="10"/>
  <c r="Q74" i="10"/>
  <c r="Q87" i="10"/>
  <c r="Q115" i="10" s="1"/>
  <c r="U91" i="10"/>
  <c r="T14" i="12"/>
  <c r="U13" i="13"/>
  <c r="T9" i="14"/>
  <c r="T13" i="14"/>
  <c r="T28" i="15"/>
  <c r="U28" i="15"/>
  <c r="T12" i="18"/>
  <c r="U12" i="18"/>
  <c r="U15" i="18"/>
  <c r="E75" i="19"/>
  <c r="U28" i="20"/>
  <c r="U48" i="20"/>
  <c r="T48" i="20"/>
  <c r="E68" i="20"/>
  <c r="U22" i="21"/>
  <c r="U41" i="21"/>
  <c r="Q87" i="2"/>
  <c r="U47" i="9"/>
  <c r="T47" i="9"/>
  <c r="U22" i="10"/>
  <c r="T48" i="11"/>
  <c r="U38" i="1"/>
  <c r="T58" i="2"/>
  <c r="T66" i="2"/>
  <c r="T72" i="2"/>
  <c r="Q17" i="3"/>
  <c r="T94" i="5"/>
  <c r="T72" i="7"/>
  <c r="U15" i="8"/>
  <c r="T16" i="17"/>
  <c r="T31" i="17"/>
  <c r="T24" i="19"/>
  <c r="T40" i="19"/>
  <c r="U51" i="19"/>
  <c r="T13" i="20"/>
  <c r="U71" i="20"/>
  <c r="T71" i="20"/>
  <c r="Q26" i="21"/>
  <c r="E82" i="5"/>
  <c r="T63" i="4"/>
  <c r="U34" i="5"/>
  <c r="T71" i="10"/>
  <c r="T12" i="4"/>
  <c r="T41" i="4"/>
  <c r="T38" i="7"/>
  <c r="Q26" i="8"/>
  <c r="T45" i="8"/>
  <c r="U14" i="9"/>
  <c r="T14" i="9"/>
  <c r="U20" i="9"/>
  <c r="S35" i="9"/>
  <c r="T72" i="9"/>
  <c r="T15" i="10"/>
  <c r="T34" i="10"/>
  <c r="T29" i="12"/>
  <c r="T94" i="12"/>
  <c r="U89" i="14"/>
  <c r="U13" i="15"/>
  <c r="T13" i="15"/>
  <c r="T66" i="16"/>
  <c r="E35" i="1"/>
  <c r="U20" i="2"/>
  <c r="T57" i="8"/>
  <c r="U57" i="8"/>
  <c r="U34" i="11"/>
  <c r="R17" i="14"/>
  <c r="R35" i="17"/>
  <c r="R73" i="19"/>
  <c r="T101" i="13"/>
  <c r="U101" i="13"/>
  <c r="T34" i="1"/>
  <c r="U53" i="1"/>
  <c r="E74" i="1"/>
  <c r="R17" i="2"/>
  <c r="E73" i="2"/>
  <c r="P42" i="5"/>
  <c r="U95" i="5"/>
  <c r="T95" i="5"/>
  <c r="E35" i="8"/>
  <c r="T46" i="8"/>
  <c r="E73" i="9"/>
  <c r="S17" i="12"/>
  <c r="U10" i="14"/>
  <c r="Q17" i="14"/>
  <c r="S17" i="14"/>
  <c r="E55" i="15"/>
  <c r="R35" i="16"/>
  <c r="S35" i="17"/>
  <c r="Q35" i="17"/>
  <c r="E55" i="17"/>
  <c r="U67" i="17"/>
  <c r="T67" i="17"/>
  <c r="P42" i="8"/>
  <c r="Q68" i="1"/>
  <c r="P35" i="18"/>
  <c r="Q73" i="18"/>
  <c r="T92" i="2"/>
  <c r="T11" i="3"/>
  <c r="P35" i="5"/>
  <c r="P74" i="5"/>
  <c r="U44" i="6"/>
  <c r="P35" i="7"/>
  <c r="T96" i="11"/>
  <c r="U96" i="11"/>
  <c r="Q32" i="13"/>
  <c r="T49" i="20"/>
  <c r="U49" i="20"/>
  <c r="T13" i="1"/>
  <c r="R17" i="1"/>
  <c r="T28" i="1"/>
  <c r="R42" i="4"/>
  <c r="T53" i="4"/>
  <c r="Q35" i="5"/>
  <c r="U35" i="5" s="1"/>
  <c r="T50" i="5"/>
  <c r="R35" i="8"/>
  <c r="T40" i="9"/>
  <c r="T67" i="9"/>
  <c r="T89" i="9"/>
  <c r="T38" i="10"/>
  <c r="P42" i="10"/>
  <c r="E73" i="10"/>
  <c r="T92" i="10"/>
  <c r="U46" i="11"/>
  <c r="T46" i="11"/>
  <c r="S74" i="11"/>
  <c r="T15" i="12"/>
  <c r="P87" i="12"/>
  <c r="U53" i="13"/>
  <c r="T14" i="14"/>
  <c r="R73" i="15"/>
  <c r="R75" i="16"/>
  <c r="U29" i="17"/>
  <c r="T29" i="17"/>
  <c r="P17" i="19"/>
  <c r="Q87" i="20"/>
  <c r="E82" i="2"/>
  <c r="U107" i="12"/>
  <c r="T22" i="3"/>
  <c r="U94" i="4"/>
  <c r="T64" i="3"/>
  <c r="U64" i="3"/>
  <c r="T90" i="3"/>
  <c r="T72" i="5"/>
  <c r="S17" i="1"/>
  <c r="S35" i="1"/>
  <c r="U54" i="1"/>
  <c r="T72" i="1"/>
  <c r="P74" i="1"/>
  <c r="T37" i="2"/>
  <c r="R73" i="2"/>
  <c r="T34" i="3"/>
  <c r="T13" i="4"/>
  <c r="R35" i="5"/>
  <c r="E55" i="5"/>
  <c r="R74" i="5"/>
  <c r="S87" i="5"/>
  <c r="T48" i="6"/>
  <c r="U24" i="7"/>
  <c r="R35" i="7"/>
  <c r="U65" i="8"/>
  <c r="U95" i="8"/>
  <c r="P73" i="9"/>
  <c r="S74" i="10"/>
  <c r="U31" i="11"/>
  <c r="T31" i="11"/>
  <c r="T34" i="11"/>
  <c r="E69" i="11"/>
  <c r="E74" i="13"/>
  <c r="T11" i="14"/>
  <c r="U11" i="14"/>
  <c r="T91" i="14"/>
  <c r="U91" i="14"/>
  <c r="U51" i="15"/>
  <c r="T13" i="16"/>
  <c r="P17" i="16"/>
  <c r="T17" i="16" s="1"/>
  <c r="T28" i="16"/>
  <c r="R32" i="16"/>
  <c r="S55" i="16"/>
  <c r="Q55" i="16"/>
  <c r="T21" i="17"/>
  <c r="U21" i="17"/>
  <c r="Q17" i="19"/>
  <c r="U25" i="19"/>
  <c r="U37" i="19"/>
  <c r="T52" i="19"/>
  <c r="U14" i="20"/>
  <c r="U20" i="21"/>
  <c r="T20" i="21"/>
  <c r="U15" i="20"/>
  <c r="T15" i="20"/>
  <c r="E82" i="21"/>
  <c r="M114" i="6"/>
  <c r="S114" i="6" s="1"/>
  <c r="S97" i="6"/>
  <c r="T48" i="16"/>
  <c r="U48" i="16"/>
  <c r="U21" i="1"/>
  <c r="T39" i="1"/>
  <c r="R87" i="1"/>
  <c r="T52" i="3"/>
  <c r="T94" i="3"/>
  <c r="T44" i="7"/>
  <c r="U44" i="7"/>
  <c r="T67" i="7"/>
  <c r="T93" i="7"/>
  <c r="T24" i="8"/>
  <c r="U48" i="9"/>
  <c r="T9" i="10"/>
  <c r="T46" i="10"/>
  <c r="T54" i="10"/>
  <c r="T38" i="11"/>
  <c r="U92" i="11"/>
  <c r="T30" i="13"/>
  <c r="T94" i="15"/>
  <c r="U71" i="16"/>
  <c r="T71" i="16"/>
  <c r="E68" i="17"/>
  <c r="U9" i="18"/>
  <c r="U94" i="18"/>
  <c r="U22" i="20"/>
  <c r="U40" i="1"/>
  <c r="U46" i="1"/>
  <c r="T48" i="2"/>
  <c r="E68" i="2"/>
  <c r="S73" i="2"/>
  <c r="Q17" i="4"/>
  <c r="U17" i="4" s="1"/>
  <c r="Q74" i="4"/>
  <c r="R17" i="5"/>
  <c r="T21" i="5"/>
  <c r="U16" i="6"/>
  <c r="R74" i="6"/>
  <c r="Q87" i="6"/>
  <c r="R17" i="7"/>
  <c r="T13" i="8"/>
  <c r="T92" i="8"/>
  <c r="T34" i="9"/>
  <c r="R75" i="9"/>
  <c r="T89" i="10"/>
  <c r="T12" i="11"/>
  <c r="T16" i="11"/>
  <c r="T23" i="11"/>
  <c r="U41" i="13"/>
  <c r="U72" i="13"/>
  <c r="T72" i="13"/>
  <c r="T91" i="13"/>
  <c r="U95" i="13"/>
  <c r="U41" i="14"/>
  <c r="T60" i="14"/>
  <c r="Q68" i="14"/>
  <c r="S32" i="16"/>
  <c r="T64" i="16"/>
  <c r="T59" i="17"/>
  <c r="T13" i="18"/>
  <c r="T41" i="19"/>
  <c r="U71" i="19"/>
  <c r="U45" i="20"/>
  <c r="U12" i="21"/>
  <c r="U16" i="21"/>
  <c r="U54" i="8"/>
  <c r="T15" i="9"/>
  <c r="T52" i="9"/>
  <c r="U15" i="13"/>
  <c r="T34" i="13"/>
  <c r="T53" i="13"/>
  <c r="T65" i="13"/>
  <c r="T22" i="14"/>
  <c r="T53" i="14"/>
  <c r="P74" i="14"/>
  <c r="U14" i="15"/>
  <c r="U71" i="15"/>
  <c r="U41" i="16"/>
  <c r="T41" i="16"/>
  <c r="U10" i="17"/>
  <c r="S17" i="17"/>
  <c r="T10" i="18"/>
  <c r="Q17" i="18"/>
  <c r="U71" i="18"/>
  <c r="U14" i="19"/>
  <c r="U72" i="20"/>
  <c r="U9" i="21"/>
  <c r="T9" i="21"/>
  <c r="R32" i="21"/>
  <c r="T39" i="21"/>
  <c r="U34" i="2"/>
  <c r="S75" i="2"/>
  <c r="E68" i="7"/>
  <c r="P68" i="9"/>
  <c r="E17" i="11"/>
  <c r="U16" i="12"/>
  <c r="T66" i="13"/>
  <c r="U66" i="13"/>
  <c r="T34" i="15"/>
  <c r="Q73" i="15"/>
  <c r="E26" i="16"/>
  <c r="U14" i="18"/>
  <c r="T91" i="18"/>
  <c r="U38" i="19"/>
  <c r="T11" i="20"/>
  <c r="U30" i="20"/>
  <c r="T93" i="20"/>
  <c r="U93" i="20"/>
  <c r="T21" i="21"/>
  <c r="U21" i="21"/>
  <c r="U24" i="21"/>
  <c r="U40" i="21"/>
  <c r="T40" i="21"/>
  <c r="T94" i="21"/>
  <c r="U31" i="16"/>
  <c r="U34" i="17"/>
  <c r="R35" i="18"/>
  <c r="U10" i="19"/>
  <c r="U40" i="19"/>
  <c r="E55" i="19"/>
  <c r="U54" i="20"/>
  <c r="U34" i="21"/>
  <c r="I114" i="20"/>
  <c r="I114" i="18"/>
  <c r="U109" i="18"/>
  <c r="I114" i="8"/>
  <c r="B114" i="5"/>
  <c r="I114" i="3"/>
  <c r="O114" i="17"/>
  <c r="R97" i="6"/>
  <c r="E35" i="21"/>
  <c r="E82" i="12"/>
  <c r="B114" i="11"/>
  <c r="C114" i="21"/>
  <c r="F114" i="19"/>
  <c r="B114" i="17"/>
  <c r="O115" i="10"/>
  <c r="F114" i="7"/>
  <c r="B114" i="4"/>
  <c r="H114" i="2"/>
  <c r="E82" i="16"/>
  <c r="D114" i="21"/>
  <c r="C114" i="17"/>
  <c r="N114" i="15"/>
  <c r="B114" i="9"/>
  <c r="G114" i="7"/>
  <c r="C114" i="4"/>
  <c r="T34" i="19"/>
  <c r="E42" i="19"/>
  <c r="E68" i="19"/>
  <c r="U94" i="19"/>
  <c r="S17" i="20"/>
  <c r="S73" i="20"/>
  <c r="S35" i="21"/>
  <c r="H114" i="19"/>
  <c r="D114" i="17"/>
  <c r="O114" i="15"/>
  <c r="D114" i="11"/>
  <c r="L114" i="5"/>
  <c r="R114" i="5" s="1"/>
  <c r="E69" i="21"/>
  <c r="E82" i="20"/>
  <c r="E82" i="13"/>
  <c r="M114" i="20"/>
  <c r="S114" i="20" s="1"/>
  <c r="I114" i="19"/>
  <c r="R97" i="14"/>
  <c r="F114" i="13"/>
  <c r="F114" i="11"/>
  <c r="U101" i="11"/>
  <c r="T112" i="10"/>
  <c r="N114" i="6"/>
  <c r="M114" i="5"/>
  <c r="S114" i="5" s="1"/>
  <c r="K114" i="2"/>
  <c r="G114" i="13"/>
  <c r="L114" i="21"/>
  <c r="R114" i="21" s="1"/>
  <c r="Q73" i="6"/>
  <c r="E32" i="8"/>
  <c r="S35" i="8"/>
  <c r="E68" i="10"/>
  <c r="R74" i="13"/>
  <c r="T15" i="14"/>
  <c r="R42" i="15"/>
  <c r="R74" i="15"/>
  <c r="P68" i="16"/>
  <c r="E74" i="16"/>
  <c r="R74" i="19"/>
  <c r="U37" i="20"/>
  <c r="E74" i="20"/>
  <c r="M114" i="21"/>
  <c r="S114" i="21" s="1"/>
  <c r="B114" i="20"/>
  <c r="K114" i="15"/>
  <c r="D114" i="6"/>
  <c r="Q87" i="8"/>
  <c r="Q35" i="11"/>
  <c r="U38" i="12"/>
  <c r="E74" i="12"/>
  <c r="U34" i="14"/>
  <c r="E74" i="14"/>
  <c r="S87" i="15"/>
  <c r="S55" i="17"/>
  <c r="R73" i="17"/>
  <c r="P35" i="19"/>
  <c r="C114" i="1"/>
  <c r="D114" i="18"/>
  <c r="B114" i="16"/>
  <c r="U111" i="13"/>
  <c r="C114" i="12"/>
  <c r="R42" i="2"/>
  <c r="E32" i="4"/>
  <c r="U32" i="4" s="1"/>
  <c r="Q35" i="4"/>
  <c r="Q61" i="4"/>
  <c r="P74" i="4"/>
  <c r="Q17" i="5"/>
  <c r="U17" i="5" s="1"/>
  <c r="R69" i="5"/>
  <c r="R75" i="6"/>
  <c r="T10" i="8"/>
  <c r="R17" i="8"/>
  <c r="S87" i="9"/>
  <c r="U14" i="11"/>
  <c r="P17" i="11"/>
  <c r="T34" i="14"/>
  <c r="Q17" i="15"/>
  <c r="E42" i="16"/>
  <c r="U37" i="17"/>
  <c r="Q73" i="17"/>
  <c r="E32" i="18"/>
  <c r="T32" i="18" s="1"/>
  <c r="Q35" i="19"/>
  <c r="E82" i="7"/>
  <c r="D114" i="1"/>
  <c r="F114" i="18"/>
  <c r="C114" i="16"/>
  <c r="D114" i="12"/>
  <c r="T109" i="8"/>
  <c r="H114" i="6"/>
  <c r="D114" i="16"/>
  <c r="F114" i="12"/>
  <c r="S74" i="20"/>
  <c r="G114" i="1"/>
  <c r="U99" i="19"/>
  <c r="H114" i="18"/>
  <c r="F114" i="16"/>
  <c r="D114" i="10"/>
  <c r="H114" i="8"/>
  <c r="H114" i="3"/>
  <c r="U64" i="21"/>
  <c r="R75" i="21"/>
  <c r="T50" i="21"/>
  <c r="S69" i="21"/>
  <c r="P42" i="21"/>
  <c r="R42" i="21"/>
  <c r="Q42" i="21"/>
  <c r="S42" i="21"/>
  <c r="E42" i="21"/>
  <c r="S32" i="21"/>
  <c r="R69" i="21"/>
  <c r="S26" i="21"/>
  <c r="E75" i="21"/>
  <c r="E26" i="21"/>
  <c r="Q75" i="21"/>
  <c r="P61" i="21"/>
  <c r="R61" i="21"/>
  <c r="U107" i="21"/>
  <c r="T105" i="21"/>
  <c r="U58" i="20"/>
  <c r="U50" i="20"/>
  <c r="E42" i="20"/>
  <c r="E69" i="20"/>
  <c r="E75" i="20"/>
  <c r="P42" i="20"/>
  <c r="R42" i="20"/>
  <c r="U39" i="20"/>
  <c r="S42" i="20"/>
  <c r="U25" i="20"/>
  <c r="E55" i="20"/>
  <c r="U59" i="20"/>
  <c r="E61" i="20"/>
  <c r="S69" i="20"/>
  <c r="R75" i="20"/>
  <c r="Q61" i="20"/>
  <c r="T60" i="20"/>
  <c r="R69" i="20"/>
  <c r="U104" i="20"/>
  <c r="T102" i="20"/>
  <c r="T110" i="20"/>
  <c r="U47" i="19"/>
  <c r="R55" i="19"/>
  <c r="P32" i="19"/>
  <c r="R32" i="19"/>
  <c r="Q32" i="19"/>
  <c r="S32" i="19"/>
  <c r="E32" i="19"/>
  <c r="E26" i="19"/>
  <c r="P55" i="19"/>
  <c r="R69" i="19"/>
  <c r="Q55" i="19"/>
  <c r="Q69" i="19"/>
  <c r="S69" i="19"/>
  <c r="P75" i="19"/>
  <c r="T75" i="19" s="1"/>
  <c r="R75" i="19"/>
  <c r="Q61" i="19"/>
  <c r="U105" i="19"/>
  <c r="U112" i="19"/>
  <c r="T110" i="19"/>
  <c r="U63" i="18"/>
  <c r="E68" i="18"/>
  <c r="E61" i="18"/>
  <c r="E55" i="18"/>
  <c r="S75" i="18"/>
  <c r="E42" i="18"/>
  <c r="P42" i="18"/>
  <c r="R42" i="18"/>
  <c r="Q42" i="18"/>
  <c r="S42" i="18"/>
  <c r="S69" i="18"/>
  <c r="U29" i="18"/>
  <c r="P32" i="18"/>
  <c r="R32" i="18"/>
  <c r="E26" i="18"/>
  <c r="U26" i="18" s="1"/>
  <c r="R26" i="18"/>
  <c r="E69" i="18"/>
  <c r="S55" i="18"/>
  <c r="T49" i="18"/>
  <c r="E75" i="18"/>
  <c r="P75" i="18"/>
  <c r="T75" i="18" s="1"/>
  <c r="T59" i="18"/>
  <c r="P69" i="18"/>
  <c r="T69" i="18" s="1"/>
  <c r="Q69" i="18"/>
  <c r="R75" i="18"/>
  <c r="P61" i="18"/>
  <c r="R61" i="18"/>
  <c r="U102" i="18"/>
  <c r="U104" i="18"/>
  <c r="E82" i="18"/>
  <c r="U64" i="17"/>
  <c r="R75" i="17"/>
  <c r="Q68" i="17"/>
  <c r="E61" i="17"/>
  <c r="T57" i="17"/>
  <c r="T48" i="17"/>
  <c r="P69" i="17"/>
  <c r="T69" i="17" s="1"/>
  <c r="S69" i="17"/>
  <c r="E69" i="17"/>
  <c r="U44" i="17"/>
  <c r="P42" i="17"/>
  <c r="R42" i="17"/>
  <c r="Q32" i="17"/>
  <c r="S26" i="17"/>
  <c r="U24" i="17"/>
  <c r="R55" i="17"/>
  <c r="U49" i="17"/>
  <c r="R69" i="17"/>
  <c r="U60" i="17"/>
  <c r="Q75" i="17"/>
  <c r="U75" i="17" s="1"/>
  <c r="T104" i="17"/>
  <c r="S97" i="17"/>
  <c r="U112" i="17"/>
  <c r="R68" i="16"/>
  <c r="E68" i="16"/>
  <c r="T57" i="16"/>
  <c r="U50" i="16"/>
  <c r="T52" i="16"/>
  <c r="U47" i="16"/>
  <c r="T44" i="16"/>
  <c r="Q42" i="16"/>
  <c r="Q69" i="16"/>
  <c r="U39" i="16"/>
  <c r="Q32" i="16"/>
  <c r="E69" i="16"/>
  <c r="E75" i="16"/>
  <c r="T25" i="16"/>
  <c r="Q75" i="16"/>
  <c r="U75" i="16" s="1"/>
  <c r="S75" i="16"/>
  <c r="T59" i="16"/>
  <c r="R69" i="16"/>
  <c r="S61" i="16"/>
  <c r="S69" i="16"/>
  <c r="P75" i="16"/>
  <c r="T75" i="16" s="1"/>
  <c r="M114" i="16"/>
  <c r="S114" i="16" s="1"/>
  <c r="T109" i="16"/>
  <c r="T98" i="16"/>
  <c r="U112" i="16"/>
  <c r="P68" i="15"/>
  <c r="R68" i="15"/>
  <c r="E68" i="15"/>
  <c r="U58" i="15"/>
  <c r="E42" i="15"/>
  <c r="R69" i="15"/>
  <c r="P42" i="15"/>
  <c r="Q42" i="15"/>
  <c r="T29" i="15"/>
  <c r="E26" i="15"/>
  <c r="S69" i="15"/>
  <c r="E69" i="15"/>
  <c r="E75" i="15"/>
  <c r="R75" i="15"/>
  <c r="Q61" i="15"/>
  <c r="Q69" i="15"/>
  <c r="U69" i="15" s="1"/>
  <c r="S75" i="15"/>
  <c r="E97" i="15"/>
  <c r="U97" i="15" s="1"/>
  <c r="R97" i="15"/>
  <c r="E61" i="14"/>
  <c r="T61" i="14" s="1"/>
  <c r="U52" i="14"/>
  <c r="E55" i="14"/>
  <c r="T44" i="14"/>
  <c r="R55" i="14"/>
  <c r="R42" i="14"/>
  <c r="U28" i="14"/>
  <c r="E26" i="14"/>
  <c r="T24" i="14"/>
  <c r="Q26" i="14"/>
  <c r="S26" i="14"/>
  <c r="E75" i="14"/>
  <c r="R69" i="14"/>
  <c r="P75" i="14"/>
  <c r="T75" i="14" s="1"/>
  <c r="R75" i="14"/>
  <c r="P61" i="14"/>
  <c r="R61" i="14"/>
  <c r="Q61" i="14"/>
  <c r="S61" i="14"/>
  <c r="E69" i="14"/>
  <c r="U98" i="14"/>
  <c r="U111" i="14"/>
  <c r="U64" i="13"/>
  <c r="T63" i="13"/>
  <c r="Q68" i="13"/>
  <c r="R55" i="13"/>
  <c r="E42" i="13"/>
  <c r="S42" i="13"/>
  <c r="P32" i="13"/>
  <c r="R32" i="13"/>
  <c r="T28" i="13"/>
  <c r="E32" i="13"/>
  <c r="U24" i="13"/>
  <c r="P55" i="13"/>
  <c r="S69" i="13"/>
  <c r="E55" i="13"/>
  <c r="U49" i="13"/>
  <c r="E69" i="13"/>
  <c r="E75" i="13"/>
  <c r="P69" i="13"/>
  <c r="T69" i="13" s="1"/>
  <c r="U60" i="13"/>
  <c r="T59" i="13"/>
  <c r="R69" i="13"/>
  <c r="S75" i="13"/>
  <c r="S97" i="13"/>
  <c r="T105" i="13"/>
  <c r="U103" i="13"/>
  <c r="E68" i="12"/>
  <c r="T51" i="12"/>
  <c r="R75" i="12"/>
  <c r="U47" i="12"/>
  <c r="E69" i="12"/>
  <c r="Q55" i="12"/>
  <c r="U55" i="12" s="1"/>
  <c r="P42" i="12"/>
  <c r="R42" i="12"/>
  <c r="T28" i="12"/>
  <c r="Q32" i="12"/>
  <c r="P26" i="12"/>
  <c r="R55" i="12"/>
  <c r="T49" i="12"/>
  <c r="E55" i="12"/>
  <c r="Q61" i="12"/>
  <c r="S61" i="12"/>
  <c r="Q75" i="12"/>
  <c r="U75" i="12" s="1"/>
  <c r="Q69" i="12"/>
  <c r="U69" i="12" s="1"/>
  <c r="E61" i="12"/>
  <c r="T61" i="12" s="1"/>
  <c r="P69" i="12"/>
  <c r="T69" i="12" s="1"/>
  <c r="R69" i="12"/>
  <c r="P61" i="12"/>
  <c r="R61" i="12"/>
  <c r="T99" i="12"/>
  <c r="R68" i="11"/>
  <c r="U58" i="11"/>
  <c r="E61" i="11"/>
  <c r="T51" i="11"/>
  <c r="T50" i="11"/>
  <c r="T47" i="11"/>
  <c r="P55" i="11"/>
  <c r="S55" i="11"/>
  <c r="R42" i="11"/>
  <c r="E42" i="11"/>
  <c r="T39" i="11"/>
  <c r="Q42" i="11"/>
  <c r="S32" i="11"/>
  <c r="T29" i="11"/>
  <c r="E26" i="11"/>
  <c r="U26" i="11" s="1"/>
  <c r="Q26" i="11"/>
  <c r="R69" i="11"/>
  <c r="Q75" i="11"/>
  <c r="U75" i="11" s="1"/>
  <c r="R55" i="11"/>
  <c r="T59" i="11"/>
  <c r="P61" i="11"/>
  <c r="R61" i="11"/>
  <c r="S75" i="11"/>
  <c r="Q61" i="11"/>
  <c r="S61" i="11"/>
  <c r="E75" i="11"/>
  <c r="S69" i="11"/>
  <c r="R75" i="11"/>
  <c r="T107" i="11"/>
  <c r="U109" i="11"/>
  <c r="U105" i="11"/>
  <c r="T64" i="10"/>
  <c r="T57" i="10"/>
  <c r="Q61" i="10"/>
  <c r="E55" i="10"/>
  <c r="R42" i="10"/>
  <c r="T29" i="10"/>
  <c r="T28" i="10"/>
  <c r="P32" i="10"/>
  <c r="P26" i="10"/>
  <c r="R26" i="10"/>
  <c r="Q26" i="10"/>
  <c r="S26" i="10"/>
  <c r="U49" i="10"/>
  <c r="P75" i="10"/>
  <c r="T75" i="10" s="1"/>
  <c r="Q55" i="10"/>
  <c r="E75" i="10"/>
  <c r="S61" i="10"/>
  <c r="E69" i="10"/>
  <c r="R75" i="10"/>
  <c r="T59" i="10"/>
  <c r="R69" i="10"/>
  <c r="Q69" i="10"/>
  <c r="U69" i="10" s="1"/>
  <c r="U102" i="10"/>
  <c r="M114" i="10"/>
  <c r="S114" i="10" s="1"/>
  <c r="T104" i="10"/>
  <c r="E61" i="9"/>
  <c r="T58" i="9"/>
  <c r="P55" i="9"/>
  <c r="E55" i="9"/>
  <c r="Q42" i="9"/>
  <c r="S32" i="9"/>
  <c r="T29" i="9"/>
  <c r="P32" i="9"/>
  <c r="R32" i="9"/>
  <c r="P61" i="9"/>
  <c r="R61" i="9"/>
  <c r="P69" i="9"/>
  <c r="T69" i="9" s="1"/>
  <c r="E75" i="9"/>
  <c r="S69" i="9"/>
  <c r="T101" i="9"/>
  <c r="T109" i="9"/>
  <c r="U107" i="9"/>
  <c r="S75" i="8"/>
  <c r="T51" i="8"/>
  <c r="T50" i="8"/>
  <c r="U39" i="8"/>
  <c r="R42" i="8"/>
  <c r="T28" i="8"/>
  <c r="P26" i="8"/>
  <c r="R26" i="8"/>
  <c r="R75" i="8"/>
  <c r="P55" i="8"/>
  <c r="R55" i="8"/>
  <c r="Q55" i="8"/>
  <c r="S55" i="8"/>
  <c r="E75" i="8"/>
  <c r="E55" i="8"/>
  <c r="E69" i="8"/>
  <c r="P69" i="8"/>
  <c r="T69" i="8" s="1"/>
  <c r="R69" i="8"/>
  <c r="T60" i="8"/>
  <c r="S69" i="8"/>
  <c r="U98" i="8"/>
  <c r="T101" i="8"/>
  <c r="T103" i="8"/>
  <c r="E82" i="8"/>
  <c r="E55" i="7"/>
  <c r="E32" i="7"/>
  <c r="Q26" i="7"/>
  <c r="Q61" i="7"/>
  <c r="T59" i="7"/>
  <c r="R69" i="7"/>
  <c r="E75" i="7"/>
  <c r="E69" i="7"/>
  <c r="T111" i="7"/>
  <c r="R97" i="7"/>
  <c r="U109" i="7"/>
  <c r="P68" i="6"/>
  <c r="R68" i="6"/>
  <c r="T52" i="6"/>
  <c r="T51" i="6"/>
  <c r="T47" i="6"/>
  <c r="E55" i="6"/>
  <c r="U39" i="6"/>
  <c r="R42" i="6"/>
  <c r="S42" i="6"/>
  <c r="Q26" i="6"/>
  <c r="P55" i="6"/>
  <c r="R55" i="6"/>
  <c r="Q55" i="6"/>
  <c r="S55" i="6"/>
  <c r="U60" i="6"/>
  <c r="P69" i="6"/>
  <c r="T69" i="6" s="1"/>
  <c r="S69" i="6"/>
  <c r="R69" i="6"/>
  <c r="P75" i="6"/>
  <c r="T75" i="6" s="1"/>
  <c r="S75" i="6"/>
  <c r="U111" i="6"/>
  <c r="T103" i="6"/>
  <c r="T105" i="6"/>
  <c r="E82" i="6"/>
  <c r="P68" i="5"/>
  <c r="R68" i="5"/>
  <c r="T63" i="5"/>
  <c r="T39" i="5"/>
  <c r="R42" i="5"/>
  <c r="E32" i="5"/>
  <c r="Q26" i="5"/>
  <c r="S26" i="5"/>
  <c r="P26" i="5"/>
  <c r="R26" i="5"/>
  <c r="R55" i="5"/>
  <c r="Q61" i="5"/>
  <c r="E75" i="5"/>
  <c r="T60" i="5"/>
  <c r="E61" i="5"/>
  <c r="U61" i="5" s="1"/>
  <c r="E69" i="5"/>
  <c r="R75" i="5"/>
  <c r="U59" i="5"/>
  <c r="U102" i="5"/>
  <c r="U100" i="5"/>
  <c r="Q68" i="4"/>
  <c r="S68" i="4"/>
  <c r="T65" i="4"/>
  <c r="T64" i="4"/>
  <c r="P68" i="4"/>
  <c r="R68" i="4"/>
  <c r="T52" i="4"/>
  <c r="E42" i="4"/>
  <c r="Q32" i="4"/>
  <c r="E69" i="4"/>
  <c r="P55" i="4"/>
  <c r="T55" i="4" s="1"/>
  <c r="E75" i="4"/>
  <c r="R55" i="4"/>
  <c r="E55" i="4"/>
  <c r="R75" i="4"/>
  <c r="S61" i="4"/>
  <c r="P69" i="4"/>
  <c r="T69" i="4" s="1"/>
  <c r="R69" i="4"/>
  <c r="P75" i="4"/>
  <c r="T75" i="4" s="1"/>
  <c r="E61" i="4"/>
  <c r="T61" i="4" s="1"/>
  <c r="T105" i="4"/>
  <c r="T107" i="4"/>
  <c r="T50" i="3"/>
  <c r="E42" i="3"/>
  <c r="Q42" i="3"/>
  <c r="U42" i="3" s="1"/>
  <c r="U28" i="3"/>
  <c r="P32" i="3"/>
  <c r="R32" i="3"/>
  <c r="E69" i="3"/>
  <c r="T49" i="3"/>
  <c r="Q69" i="3"/>
  <c r="P75" i="3"/>
  <c r="T75" i="3" s="1"/>
  <c r="T60" i="3"/>
  <c r="Q75" i="3"/>
  <c r="T59" i="3"/>
  <c r="E61" i="3"/>
  <c r="U61" i="3" s="1"/>
  <c r="R75" i="3"/>
  <c r="T102" i="3"/>
  <c r="T104" i="3"/>
  <c r="L114" i="3"/>
  <c r="R114" i="3" s="1"/>
  <c r="U112" i="3"/>
  <c r="Q68" i="2"/>
  <c r="U50" i="2"/>
  <c r="U51" i="2"/>
  <c r="T47" i="2"/>
  <c r="S55" i="2"/>
  <c r="E42" i="2"/>
  <c r="S69" i="2"/>
  <c r="R75" i="2"/>
  <c r="Q42" i="2"/>
  <c r="U42" i="2" s="1"/>
  <c r="T28" i="2"/>
  <c r="T29" i="2"/>
  <c r="Q26" i="2"/>
  <c r="T25" i="2"/>
  <c r="E26" i="2"/>
  <c r="P55" i="2"/>
  <c r="T55" i="2" s="1"/>
  <c r="R55" i="2"/>
  <c r="E69" i="2"/>
  <c r="T49" i="2"/>
  <c r="R69" i="2"/>
  <c r="T59" i="2"/>
  <c r="Q61" i="2"/>
  <c r="S61" i="2"/>
  <c r="E75" i="2"/>
  <c r="T108" i="2"/>
  <c r="U101" i="2"/>
  <c r="T65" i="1"/>
  <c r="T50" i="1"/>
  <c r="P42" i="1"/>
  <c r="T42" i="1" s="1"/>
  <c r="Q42" i="1"/>
  <c r="U42" i="1" s="1"/>
  <c r="S42" i="1"/>
  <c r="P32" i="1"/>
  <c r="Q32" i="1"/>
  <c r="R32" i="1"/>
  <c r="R75" i="1"/>
  <c r="P26" i="1"/>
  <c r="E69" i="1"/>
  <c r="E55" i="1"/>
  <c r="U49" i="1"/>
  <c r="E75" i="1"/>
  <c r="Q69" i="1"/>
  <c r="U69" i="1" s="1"/>
  <c r="P75" i="1"/>
  <c r="T75" i="1" s="1"/>
  <c r="S75" i="1"/>
  <c r="T100" i="1"/>
  <c r="U102" i="1"/>
  <c r="U110" i="1"/>
  <c r="U26" i="2"/>
  <c r="R42" i="1"/>
  <c r="S68" i="1"/>
  <c r="S69" i="1"/>
  <c r="T9" i="2"/>
  <c r="T14" i="2"/>
  <c r="T22" i="2"/>
  <c r="U24" i="2"/>
  <c r="T24" i="2"/>
  <c r="P32" i="2"/>
  <c r="U41" i="2"/>
  <c r="T41" i="2"/>
  <c r="Q75" i="2"/>
  <c r="U75" i="2" s="1"/>
  <c r="U14" i="3"/>
  <c r="E26" i="3"/>
  <c r="U32" i="3"/>
  <c r="T32" i="3"/>
  <c r="Q35" i="3"/>
  <c r="U35" i="3" s="1"/>
  <c r="T19" i="4"/>
  <c r="U19" i="4"/>
  <c r="T67" i="4"/>
  <c r="U67" i="4"/>
  <c r="Q69" i="4"/>
  <c r="U69" i="4" s="1"/>
  <c r="U35" i="8"/>
  <c r="U73" i="1"/>
  <c r="T73" i="1"/>
  <c r="T74" i="1"/>
  <c r="U74" i="1"/>
  <c r="Q32" i="2"/>
  <c r="U45" i="2"/>
  <c r="P69" i="2"/>
  <c r="T69" i="2" s="1"/>
  <c r="U87" i="2"/>
  <c r="E87" i="2"/>
  <c r="E115" i="2" s="1"/>
  <c r="U115" i="2" s="1"/>
  <c r="T87" i="2"/>
  <c r="U88" i="2"/>
  <c r="U15" i="3"/>
  <c r="T15" i="3"/>
  <c r="T61" i="5"/>
  <c r="P17" i="1"/>
  <c r="Q26" i="1"/>
  <c r="P55" i="1"/>
  <c r="T55" i="1" s="1"/>
  <c r="Q87" i="1"/>
  <c r="U93" i="1"/>
  <c r="T93" i="1"/>
  <c r="T23" i="2"/>
  <c r="P42" i="2"/>
  <c r="T42" i="2" s="1"/>
  <c r="P68" i="2"/>
  <c r="P74" i="2"/>
  <c r="P87" i="2"/>
  <c r="T32" i="4"/>
  <c r="T90" i="4"/>
  <c r="U90" i="4"/>
  <c r="U10" i="5"/>
  <c r="T10" i="5"/>
  <c r="U10" i="1"/>
  <c r="T16" i="1"/>
  <c r="T54" i="1"/>
  <c r="T61" i="1"/>
  <c r="U61" i="1"/>
  <c r="T90" i="1"/>
  <c r="P17" i="2"/>
  <c r="T17" i="2" s="1"/>
  <c r="P73" i="2"/>
  <c r="Q114" i="2"/>
  <c r="Q115" i="2"/>
  <c r="T58" i="4"/>
  <c r="U58" i="4"/>
  <c r="T19" i="5"/>
  <c r="U19" i="5"/>
  <c r="Q17" i="1"/>
  <c r="T19" i="1"/>
  <c r="T25" i="1"/>
  <c r="Q55" i="1"/>
  <c r="U55" i="1" s="1"/>
  <c r="T57" i="1"/>
  <c r="U11" i="1"/>
  <c r="T15" i="1"/>
  <c r="U48" i="1"/>
  <c r="P61" i="1"/>
  <c r="S87" i="1"/>
  <c r="Q17" i="2"/>
  <c r="U17" i="2" s="1"/>
  <c r="T32" i="2"/>
  <c r="U32" i="2"/>
  <c r="P35" i="2"/>
  <c r="T35" i="2" s="1"/>
  <c r="U44" i="2"/>
  <c r="T44" i="2"/>
  <c r="U53" i="2"/>
  <c r="T61" i="2"/>
  <c r="U61" i="2"/>
  <c r="Q73" i="2"/>
  <c r="P26" i="3"/>
  <c r="U29" i="3"/>
  <c r="T29" i="3"/>
  <c r="P42" i="3"/>
  <c r="T42" i="3" s="1"/>
  <c r="T45" i="3"/>
  <c r="U45" i="3"/>
  <c r="U87" i="3"/>
  <c r="E87" i="3"/>
  <c r="E115" i="3" s="1"/>
  <c r="U115" i="3" s="1"/>
  <c r="T87" i="3"/>
  <c r="T88" i="3"/>
  <c r="U88" i="3"/>
  <c r="Q55" i="4"/>
  <c r="P61" i="4"/>
  <c r="T26" i="5"/>
  <c r="U26" i="5"/>
  <c r="T32" i="1"/>
  <c r="U32" i="1"/>
  <c r="T9" i="1"/>
  <c r="E26" i="1"/>
  <c r="P35" i="1"/>
  <c r="T35" i="1" s="1"/>
  <c r="Q35" i="1"/>
  <c r="U35" i="1" s="1"/>
  <c r="T37" i="1"/>
  <c r="Q61" i="1"/>
  <c r="P68" i="1"/>
  <c r="P69" i="1"/>
  <c r="T69" i="1" s="1"/>
  <c r="Q73" i="1"/>
  <c r="Q74" i="1"/>
  <c r="Q75" i="1"/>
  <c r="U75" i="1" s="1"/>
  <c r="U12" i="2"/>
  <c r="Q35" i="2"/>
  <c r="U35" i="2" s="1"/>
  <c r="P61" i="2"/>
  <c r="U64" i="2"/>
  <c r="T64" i="2"/>
  <c r="Q26" i="3"/>
  <c r="T53" i="3"/>
  <c r="U53" i="3"/>
  <c r="Q55" i="3"/>
  <c r="U55" i="3" s="1"/>
  <c r="T96" i="3"/>
  <c r="U96" i="3"/>
  <c r="U35" i="4"/>
  <c r="E68" i="4"/>
  <c r="T32" i="6"/>
  <c r="U32" i="6"/>
  <c r="T68" i="1"/>
  <c r="U68" i="1"/>
  <c r="U63" i="1"/>
  <c r="U13" i="2"/>
  <c r="T13" i="2"/>
  <c r="U37" i="2"/>
  <c r="T88" i="2"/>
  <c r="T65" i="3"/>
  <c r="U65" i="3"/>
  <c r="T16" i="4"/>
  <c r="U16" i="4"/>
  <c r="T30" i="4"/>
  <c r="U30" i="4"/>
  <c r="U38" i="4"/>
  <c r="U32" i="8"/>
  <c r="T32" i="8"/>
  <c r="U17" i="1"/>
  <c r="T17" i="1"/>
  <c r="T22" i="1"/>
  <c r="T38" i="1"/>
  <c r="U45" i="1"/>
  <c r="U71" i="1"/>
  <c r="U23" i="2"/>
  <c r="T34" i="2"/>
  <c r="U40" i="2"/>
  <c r="U52" i="2"/>
  <c r="T52" i="2"/>
  <c r="T68" i="2"/>
  <c r="U68" i="2"/>
  <c r="T63" i="2"/>
  <c r="T65" i="2"/>
  <c r="U95" i="2"/>
  <c r="T95" i="2"/>
  <c r="T19" i="3"/>
  <c r="U25" i="3"/>
  <c r="P35" i="3"/>
  <c r="T35" i="3" s="1"/>
  <c r="P61" i="3"/>
  <c r="Q74" i="3"/>
  <c r="E75" i="3"/>
  <c r="U10" i="4"/>
  <c r="P17" i="4"/>
  <c r="T17" i="4" s="1"/>
  <c r="P26" i="4"/>
  <c r="T47" i="4"/>
  <c r="U47" i="4"/>
  <c r="T72" i="4"/>
  <c r="U72" i="4"/>
  <c r="T25" i="5"/>
  <c r="U25" i="5"/>
  <c r="T32" i="5"/>
  <c r="U32" i="5"/>
  <c r="U26" i="7"/>
  <c r="T26" i="7"/>
  <c r="S87" i="4"/>
  <c r="U28" i="5"/>
  <c r="U46" i="5"/>
  <c r="U52" i="5"/>
  <c r="P73" i="5"/>
  <c r="R87" i="5"/>
  <c r="U15" i="6"/>
  <c r="U24" i="6"/>
  <c r="U49" i="6"/>
  <c r="U57" i="6"/>
  <c r="T61" i="6"/>
  <c r="U61" i="6"/>
  <c r="U64" i="6"/>
  <c r="P87" i="6"/>
  <c r="U11" i="7"/>
  <c r="U20" i="7"/>
  <c r="U39" i="7"/>
  <c r="U46" i="7"/>
  <c r="U51" i="7"/>
  <c r="Q55" i="7"/>
  <c r="R74" i="7"/>
  <c r="P74" i="7"/>
  <c r="Q74" i="7"/>
  <c r="U87" i="7"/>
  <c r="E87" i="7"/>
  <c r="E115" i="7" s="1"/>
  <c r="T87" i="7"/>
  <c r="U88" i="7"/>
  <c r="T88" i="7"/>
  <c r="U9" i="8"/>
  <c r="U19" i="8"/>
  <c r="T19" i="8"/>
  <c r="T68" i="8"/>
  <c r="U68" i="8"/>
  <c r="U63" i="8"/>
  <c r="P75" i="8"/>
  <c r="T75" i="8" s="1"/>
  <c r="Q75" i="8"/>
  <c r="U75" i="8" s="1"/>
  <c r="U90" i="8"/>
  <c r="T90" i="8"/>
  <c r="U11" i="9"/>
  <c r="E26" i="9"/>
  <c r="U32" i="11"/>
  <c r="T32" i="11"/>
  <c r="Q61" i="3"/>
  <c r="U74" i="3"/>
  <c r="T74" i="3"/>
  <c r="T73" i="3"/>
  <c r="U73" i="3"/>
  <c r="Q26" i="4"/>
  <c r="U42" i="4"/>
  <c r="P42" i="4"/>
  <c r="T42" i="4" s="1"/>
  <c r="Q75" i="4"/>
  <c r="U75" i="4" s="1"/>
  <c r="Q42" i="5"/>
  <c r="Q68" i="5"/>
  <c r="P69" i="5"/>
  <c r="T69" i="5" s="1"/>
  <c r="Q74" i="5"/>
  <c r="P75" i="5"/>
  <c r="T75" i="5" s="1"/>
  <c r="P61" i="6"/>
  <c r="Q114" i="6"/>
  <c r="Q115" i="6"/>
  <c r="P32" i="7"/>
  <c r="Q35" i="7"/>
  <c r="U68" i="7"/>
  <c r="T68" i="7"/>
  <c r="P114" i="7"/>
  <c r="P115" i="7"/>
  <c r="U30" i="8"/>
  <c r="T30" i="8"/>
  <c r="U58" i="8"/>
  <c r="T58" i="8"/>
  <c r="U61" i="11"/>
  <c r="T61" i="11"/>
  <c r="P32" i="5"/>
  <c r="Q69" i="5"/>
  <c r="U69" i="5" s="1"/>
  <c r="Q75" i="5"/>
  <c r="U75" i="5" s="1"/>
  <c r="U17" i="6"/>
  <c r="U26" i="6"/>
  <c r="T26" i="6"/>
  <c r="P32" i="6"/>
  <c r="P35" i="6"/>
  <c r="T35" i="6" s="1"/>
  <c r="Q61" i="6"/>
  <c r="P73" i="6"/>
  <c r="P74" i="6"/>
  <c r="R87" i="6"/>
  <c r="Q32" i="7"/>
  <c r="T60" i="7"/>
  <c r="T89" i="7"/>
  <c r="U95" i="7"/>
  <c r="T20" i="8"/>
  <c r="U47" i="8"/>
  <c r="T47" i="8"/>
  <c r="U67" i="8"/>
  <c r="T67" i="8"/>
  <c r="U72" i="8"/>
  <c r="T72" i="8"/>
  <c r="T61" i="9"/>
  <c r="U61" i="9"/>
  <c r="T61" i="10"/>
  <c r="U61" i="10"/>
  <c r="R87" i="2"/>
  <c r="P87" i="3"/>
  <c r="U74" i="4"/>
  <c r="T74" i="4"/>
  <c r="U73" i="4"/>
  <c r="T73" i="4"/>
  <c r="Q32" i="5"/>
  <c r="U42" i="5"/>
  <c r="T42" i="5"/>
  <c r="T37" i="5"/>
  <c r="S87" i="6"/>
  <c r="P42" i="7"/>
  <c r="U55" i="7"/>
  <c r="T55" i="7"/>
  <c r="U45" i="7"/>
  <c r="T45" i="7"/>
  <c r="U96" i="7"/>
  <c r="T96" i="7"/>
  <c r="Q69" i="8"/>
  <c r="U69" i="8" s="1"/>
  <c r="Q74" i="8"/>
  <c r="U10" i="9"/>
  <c r="T10" i="9"/>
  <c r="U25" i="9"/>
  <c r="T25" i="9"/>
  <c r="Q32" i="9"/>
  <c r="U32" i="9" s="1"/>
  <c r="U35" i="11"/>
  <c r="U61" i="12"/>
  <c r="P26" i="2"/>
  <c r="T26" i="2" s="1"/>
  <c r="Q55" i="2"/>
  <c r="U55" i="2" s="1"/>
  <c r="Q69" i="2"/>
  <c r="U69" i="2" s="1"/>
  <c r="Q74" i="2"/>
  <c r="P75" i="2"/>
  <c r="T75" i="2" s="1"/>
  <c r="S87" i="2"/>
  <c r="P17" i="3"/>
  <c r="T17" i="3" s="1"/>
  <c r="Q32" i="3"/>
  <c r="U68" i="3"/>
  <c r="T68" i="3"/>
  <c r="P68" i="3"/>
  <c r="P73" i="3"/>
  <c r="Q87" i="3"/>
  <c r="U55" i="4"/>
  <c r="U87" i="4"/>
  <c r="E87" i="4"/>
  <c r="E115" i="4" s="1"/>
  <c r="T115" i="4" s="1"/>
  <c r="T87" i="4"/>
  <c r="E42" i="5"/>
  <c r="P55" i="5"/>
  <c r="T55" i="5" s="1"/>
  <c r="P42" i="6"/>
  <c r="T42" i="6" s="1"/>
  <c r="T68" i="6"/>
  <c r="U68" i="6"/>
  <c r="U63" i="6"/>
  <c r="Q68" i="6"/>
  <c r="Q69" i="6"/>
  <c r="U69" i="6" s="1"/>
  <c r="Q75" i="6"/>
  <c r="U75" i="6" s="1"/>
  <c r="U17" i="7"/>
  <c r="T17" i="7"/>
  <c r="E35" i="7"/>
  <c r="Q42" i="7"/>
  <c r="E61" i="7"/>
  <c r="S87" i="7"/>
  <c r="U16" i="8"/>
  <c r="T16" i="8"/>
  <c r="Q42" i="8"/>
  <c r="U42" i="8" s="1"/>
  <c r="P68" i="8"/>
  <c r="U74" i="8"/>
  <c r="T74" i="8"/>
  <c r="U73" i="8"/>
  <c r="T73" i="8"/>
  <c r="T71" i="8"/>
  <c r="P73" i="8"/>
  <c r="P17" i="9"/>
  <c r="Q17" i="9"/>
  <c r="U21" i="9"/>
  <c r="T21" i="9"/>
  <c r="P26" i="9"/>
  <c r="P55" i="3"/>
  <c r="T55" i="3" s="1"/>
  <c r="Q68" i="3"/>
  <c r="P69" i="3"/>
  <c r="T69" i="3" s="1"/>
  <c r="Q73" i="3"/>
  <c r="P74" i="3"/>
  <c r="R87" i="3"/>
  <c r="U26" i="4"/>
  <c r="T26" i="4"/>
  <c r="P32" i="4"/>
  <c r="P35" i="4"/>
  <c r="T35" i="4" s="1"/>
  <c r="T49" i="4"/>
  <c r="T60" i="4"/>
  <c r="P87" i="4"/>
  <c r="T92" i="4"/>
  <c r="T11" i="5"/>
  <c r="T30" i="5"/>
  <c r="T35" i="5"/>
  <c r="U48" i="5"/>
  <c r="T54" i="5"/>
  <c r="Q55" i="5"/>
  <c r="U55" i="5" s="1"/>
  <c r="T57" i="5"/>
  <c r="P61" i="5"/>
  <c r="T64" i="5"/>
  <c r="U74" i="5"/>
  <c r="T74" i="5"/>
  <c r="U73" i="5"/>
  <c r="T73" i="5"/>
  <c r="U87" i="5"/>
  <c r="E87" i="5"/>
  <c r="E115" i="5" s="1"/>
  <c r="U115" i="5" s="1"/>
  <c r="T87" i="5"/>
  <c r="T92" i="5"/>
  <c r="U11" i="6"/>
  <c r="P17" i="6"/>
  <c r="T17" i="6" s="1"/>
  <c r="T20" i="6"/>
  <c r="P26" i="6"/>
  <c r="T29" i="6"/>
  <c r="T41" i="6"/>
  <c r="Q42" i="6"/>
  <c r="U42" i="6" s="1"/>
  <c r="T59" i="6"/>
  <c r="T66" i="6"/>
  <c r="T94" i="6"/>
  <c r="U32" i="7"/>
  <c r="T32" i="7"/>
  <c r="P68" i="7"/>
  <c r="P69" i="7"/>
  <c r="T69" i="7" s="1"/>
  <c r="U26" i="8"/>
  <c r="T26" i="8"/>
  <c r="U61" i="8"/>
  <c r="T61" i="8"/>
  <c r="Q68" i="8"/>
  <c r="Q73" i="8"/>
  <c r="Q114" i="8"/>
  <c r="Q115" i="8"/>
  <c r="U17" i="9"/>
  <c r="T17" i="9"/>
  <c r="T9" i="9"/>
  <c r="T11" i="9"/>
  <c r="U28" i="9"/>
  <c r="T28" i="9"/>
  <c r="U87" i="1"/>
  <c r="E87" i="1"/>
  <c r="E115" i="1" s="1"/>
  <c r="U115" i="1" s="1"/>
  <c r="T87" i="1"/>
  <c r="T46" i="3"/>
  <c r="T54" i="3"/>
  <c r="T57" i="3"/>
  <c r="T66" i="3"/>
  <c r="T71" i="3"/>
  <c r="S87" i="3"/>
  <c r="T89" i="3"/>
  <c r="T9" i="4"/>
  <c r="T20" i="4"/>
  <c r="T31" i="4"/>
  <c r="T34" i="4"/>
  <c r="T37" i="4"/>
  <c r="T48" i="4"/>
  <c r="T59" i="4"/>
  <c r="T68" i="4"/>
  <c r="U68" i="4"/>
  <c r="Q87" i="4"/>
  <c r="T91" i="4"/>
  <c r="U20" i="5"/>
  <c r="T29" i="5"/>
  <c r="T38" i="5"/>
  <c r="T47" i="5"/>
  <c r="T53" i="5"/>
  <c r="P87" i="5"/>
  <c r="T10" i="6"/>
  <c r="T16" i="6"/>
  <c r="T19" i="6"/>
  <c r="U50" i="6"/>
  <c r="T58" i="6"/>
  <c r="T12" i="7"/>
  <c r="T21" i="7"/>
  <c r="T40" i="7"/>
  <c r="U52" i="7"/>
  <c r="T57" i="7"/>
  <c r="P61" i="7"/>
  <c r="T63" i="7"/>
  <c r="U65" i="7"/>
  <c r="T65" i="7"/>
  <c r="Q68" i="7"/>
  <c r="Q69" i="7"/>
  <c r="U69" i="7" s="1"/>
  <c r="P75" i="7"/>
  <c r="T75" i="7" s="1"/>
  <c r="T92" i="7"/>
  <c r="P17" i="8"/>
  <c r="T17" i="8" s="1"/>
  <c r="T23" i="8"/>
  <c r="T42" i="8"/>
  <c r="U37" i="8"/>
  <c r="T40" i="8"/>
  <c r="P61" i="8"/>
  <c r="T94" i="8"/>
  <c r="T22" i="9"/>
  <c r="T32" i="9"/>
  <c r="P35" i="9"/>
  <c r="T35" i="9" s="1"/>
  <c r="U38" i="9"/>
  <c r="T38" i="9"/>
  <c r="P87" i="1"/>
  <c r="U73" i="2"/>
  <c r="T73" i="2"/>
  <c r="T74" i="2"/>
  <c r="U74" i="2"/>
  <c r="U75" i="3"/>
  <c r="U17" i="3"/>
  <c r="U69" i="3"/>
  <c r="U71" i="3"/>
  <c r="U9" i="4"/>
  <c r="U37" i="4"/>
  <c r="R87" i="4"/>
  <c r="P17" i="5"/>
  <c r="T17" i="5" s="1"/>
  <c r="U91" i="5"/>
  <c r="T9" i="6"/>
  <c r="T40" i="6"/>
  <c r="E69" i="6"/>
  <c r="U73" i="6"/>
  <c r="T73" i="6"/>
  <c r="T74" i="6"/>
  <c r="U74" i="6"/>
  <c r="U93" i="6"/>
  <c r="P26" i="7"/>
  <c r="T28" i="7"/>
  <c r="U53" i="7"/>
  <c r="T53" i="7"/>
  <c r="P55" i="7"/>
  <c r="U63" i="7"/>
  <c r="U74" i="7"/>
  <c r="T74" i="7"/>
  <c r="T73" i="7"/>
  <c r="U73" i="7"/>
  <c r="U71" i="7"/>
  <c r="Q75" i="7"/>
  <c r="U75" i="7" s="1"/>
  <c r="T12" i="8"/>
  <c r="Q17" i="8"/>
  <c r="U17" i="8" s="1"/>
  <c r="T34" i="8"/>
  <c r="Q61" i="8"/>
  <c r="U89" i="8"/>
  <c r="Q35" i="9"/>
  <c r="U35" i="9" s="1"/>
  <c r="T55" i="9"/>
  <c r="U55" i="9"/>
  <c r="U45" i="9"/>
  <c r="T45" i="9"/>
  <c r="Q55" i="9"/>
  <c r="Q69" i="9"/>
  <c r="U69" i="9" s="1"/>
  <c r="Q74" i="9"/>
  <c r="P75" i="9"/>
  <c r="T75" i="9" s="1"/>
  <c r="P17" i="10"/>
  <c r="T17" i="10" s="1"/>
  <c r="Q32" i="10"/>
  <c r="Q35" i="10"/>
  <c r="U35" i="10" s="1"/>
  <c r="T68" i="10"/>
  <c r="U68" i="10"/>
  <c r="P68" i="10"/>
  <c r="P73" i="10"/>
  <c r="Q114" i="10"/>
  <c r="T55" i="11"/>
  <c r="U87" i="11"/>
  <c r="E87" i="11"/>
  <c r="E115" i="11" s="1"/>
  <c r="T87" i="11"/>
  <c r="P17" i="12"/>
  <c r="T17" i="12" s="1"/>
  <c r="Q26" i="12"/>
  <c r="P35" i="12"/>
  <c r="T35" i="12" s="1"/>
  <c r="P114" i="12"/>
  <c r="P115" i="12"/>
  <c r="P17" i="13"/>
  <c r="U26" i="13"/>
  <c r="T26" i="13"/>
  <c r="U32" i="13"/>
  <c r="T32" i="13"/>
  <c r="U61" i="14"/>
  <c r="Q26" i="9"/>
  <c r="U42" i="9"/>
  <c r="T42" i="9"/>
  <c r="P42" i="9"/>
  <c r="T53" i="9"/>
  <c r="R55" i="9"/>
  <c r="T65" i="9"/>
  <c r="S68" i="9"/>
  <c r="R69" i="9"/>
  <c r="S73" i="9"/>
  <c r="R74" i="9"/>
  <c r="Q75" i="9"/>
  <c r="U75" i="9" s="1"/>
  <c r="T88" i="9"/>
  <c r="T96" i="9"/>
  <c r="T16" i="10"/>
  <c r="Q17" i="10"/>
  <c r="U17" i="10" s="1"/>
  <c r="T19" i="10"/>
  <c r="T30" i="10"/>
  <c r="R32" i="10"/>
  <c r="R35" i="10"/>
  <c r="T47" i="10"/>
  <c r="P55" i="10"/>
  <c r="T58" i="10"/>
  <c r="T67" i="10"/>
  <c r="Q68" i="10"/>
  <c r="P69" i="10"/>
  <c r="T69" i="10" s="1"/>
  <c r="T72" i="10"/>
  <c r="Q73" i="10"/>
  <c r="P74" i="10"/>
  <c r="R87" i="10"/>
  <c r="T90" i="10"/>
  <c r="T10" i="11"/>
  <c r="T21" i="11"/>
  <c r="P32" i="11"/>
  <c r="P35" i="11"/>
  <c r="T35" i="11" s="1"/>
  <c r="T49" i="11"/>
  <c r="T60" i="11"/>
  <c r="P87" i="11"/>
  <c r="T24" i="12"/>
  <c r="Q35" i="12"/>
  <c r="U35" i="12" s="1"/>
  <c r="T46" i="12"/>
  <c r="T52" i="12"/>
  <c r="T60" i="12"/>
  <c r="P68" i="12"/>
  <c r="Q87" i="12"/>
  <c r="T95" i="12"/>
  <c r="Q17" i="13"/>
  <c r="T29" i="13"/>
  <c r="U38" i="13"/>
  <c r="T38" i="13"/>
  <c r="T50" i="13"/>
  <c r="U73" i="14"/>
  <c r="T73" i="14"/>
  <c r="T74" i="14"/>
  <c r="U74" i="14"/>
  <c r="T71" i="14"/>
  <c r="U71" i="14"/>
  <c r="Q87" i="7"/>
  <c r="T55" i="8"/>
  <c r="U55" i="8"/>
  <c r="U87" i="8"/>
  <c r="E87" i="8"/>
  <c r="E115" i="8" s="1"/>
  <c r="T87" i="8"/>
  <c r="T24" i="9"/>
  <c r="T41" i="9"/>
  <c r="T44" i="9"/>
  <c r="S87" i="10"/>
  <c r="U68" i="11"/>
  <c r="T68" i="11"/>
  <c r="Q87" i="11"/>
  <c r="P32" i="12"/>
  <c r="T68" i="12"/>
  <c r="U68" i="12"/>
  <c r="Q68" i="12"/>
  <c r="Q35" i="13"/>
  <c r="P68" i="13"/>
  <c r="U26" i="14"/>
  <c r="T26" i="14"/>
  <c r="P32" i="14"/>
  <c r="R87" i="7"/>
  <c r="P32" i="8"/>
  <c r="P35" i="8"/>
  <c r="T35" i="8" s="1"/>
  <c r="P87" i="8"/>
  <c r="Q61" i="9"/>
  <c r="U74" i="9"/>
  <c r="T74" i="9"/>
  <c r="U73" i="9"/>
  <c r="T73" i="9"/>
  <c r="U42" i="10"/>
  <c r="T42" i="10"/>
  <c r="Q75" i="10"/>
  <c r="U75" i="10" s="1"/>
  <c r="Q17" i="11"/>
  <c r="Q68" i="11"/>
  <c r="P69" i="11"/>
  <c r="T69" i="11" s="1"/>
  <c r="Q73" i="11"/>
  <c r="P74" i="11"/>
  <c r="R87" i="11"/>
  <c r="T19" i="12"/>
  <c r="T42" i="12"/>
  <c r="U42" i="12"/>
  <c r="U37" i="12"/>
  <c r="Q42" i="12"/>
  <c r="T59" i="12"/>
  <c r="U74" i="12"/>
  <c r="T74" i="12"/>
  <c r="U73" i="12"/>
  <c r="T73" i="12"/>
  <c r="S87" i="12"/>
  <c r="U47" i="14"/>
  <c r="T47" i="14"/>
  <c r="U87" i="9"/>
  <c r="E87" i="9"/>
  <c r="E115" i="9" s="1"/>
  <c r="T87" i="9"/>
  <c r="T93" i="9"/>
  <c r="T13" i="10"/>
  <c r="T24" i="10"/>
  <c r="T32" i="10"/>
  <c r="U32" i="10"/>
  <c r="T35" i="10"/>
  <c r="T41" i="10"/>
  <c r="Q42" i="10"/>
  <c r="P61" i="10"/>
  <c r="P26" i="11"/>
  <c r="Q55" i="11"/>
  <c r="U55" i="11" s="1"/>
  <c r="Q69" i="11"/>
  <c r="U69" i="11" s="1"/>
  <c r="Q74" i="11"/>
  <c r="P75" i="11"/>
  <c r="T75" i="11" s="1"/>
  <c r="S87" i="11"/>
  <c r="U26" i="12"/>
  <c r="T26" i="12"/>
  <c r="P75" i="12"/>
  <c r="T75" i="12" s="1"/>
  <c r="P26" i="13"/>
  <c r="T61" i="13"/>
  <c r="U61" i="13"/>
  <c r="R75" i="13"/>
  <c r="P75" i="13"/>
  <c r="U25" i="14"/>
  <c r="T25" i="14"/>
  <c r="U16" i="15"/>
  <c r="T16" i="15"/>
  <c r="U24" i="15"/>
  <c r="T24" i="15"/>
  <c r="U42" i="7"/>
  <c r="T42" i="7"/>
  <c r="R87" i="8"/>
  <c r="T49" i="9"/>
  <c r="T60" i="9"/>
  <c r="P87" i="9"/>
  <c r="T92" i="9"/>
  <c r="T12" i="10"/>
  <c r="T23" i="10"/>
  <c r="T40" i="10"/>
  <c r="T51" i="10"/>
  <c r="T63" i="10"/>
  <c r="U73" i="10"/>
  <c r="T73" i="10"/>
  <c r="T74" i="10"/>
  <c r="U74" i="10"/>
  <c r="T94" i="10"/>
  <c r="U17" i="11"/>
  <c r="T17" i="11"/>
  <c r="T14" i="11"/>
  <c r="T25" i="11"/>
  <c r="T28" i="11"/>
  <c r="T42" i="11"/>
  <c r="U42" i="11"/>
  <c r="T45" i="11"/>
  <c r="T53" i="11"/>
  <c r="T65" i="11"/>
  <c r="T88" i="11"/>
  <c r="T95" i="11"/>
  <c r="U17" i="12"/>
  <c r="U9" i="12"/>
  <c r="T13" i="12"/>
  <c r="U34" i="12"/>
  <c r="U58" i="12"/>
  <c r="T65" i="12"/>
  <c r="P74" i="12"/>
  <c r="Q74" i="12"/>
  <c r="T92" i="12"/>
  <c r="T22" i="13"/>
  <c r="Q26" i="13"/>
  <c r="R42" i="13"/>
  <c r="P42" i="13"/>
  <c r="T42" i="13" s="1"/>
  <c r="U57" i="13"/>
  <c r="T42" i="14"/>
  <c r="U37" i="14"/>
  <c r="T37" i="14"/>
  <c r="T54" i="14"/>
  <c r="U54" i="14"/>
  <c r="U68" i="5"/>
  <c r="T68" i="5"/>
  <c r="Q87" i="5"/>
  <c r="U55" i="6"/>
  <c r="T55" i="6"/>
  <c r="U87" i="6"/>
  <c r="E87" i="6"/>
  <c r="E115" i="6" s="1"/>
  <c r="U115" i="6" s="1"/>
  <c r="T87" i="6"/>
  <c r="S87" i="8"/>
  <c r="T37" i="9"/>
  <c r="U68" i="9"/>
  <c r="T68" i="9"/>
  <c r="Q87" i="9"/>
  <c r="T39" i="10"/>
  <c r="U55" i="10"/>
  <c r="T55" i="10"/>
  <c r="T50" i="10"/>
  <c r="U63" i="10"/>
  <c r="U87" i="10"/>
  <c r="E87" i="10"/>
  <c r="E115" i="10" s="1"/>
  <c r="U115" i="10" s="1"/>
  <c r="T87" i="10"/>
  <c r="T93" i="10"/>
  <c r="T13" i="11"/>
  <c r="T24" i="11"/>
  <c r="T41" i="11"/>
  <c r="T44" i="11"/>
  <c r="U45" i="11"/>
  <c r="T52" i="11"/>
  <c r="T64" i="11"/>
  <c r="U88" i="11"/>
  <c r="T94" i="11"/>
  <c r="T12" i="12"/>
  <c r="T20" i="12"/>
  <c r="U30" i="12"/>
  <c r="T38" i="12"/>
  <c r="T48" i="12"/>
  <c r="P55" i="12"/>
  <c r="T55" i="12" s="1"/>
  <c r="T57" i="12"/>
  <c r="T64" i="12"/>
  <c r="Q73" i="12"/>
  <c r="T14" i="13"/>
  <c r="S61" i="13"/>
  <c r="Q61" i="13"/>
  <c r="U92" i="13"/>
  <c r="T92" i="13"/>
  <c r="U26" i="15"/>
  <c r="T26" i="15"/>
  <c r="R87" i="9"/>
  <c r="U26" i="10"/>
  <c r="T26" i="10"/>
  <c r="P87" i="10"/>
  <c r="U74" i="11"/>
  <c r="T74" i="11"/>
  <c r="T73" i="11"/>
  <c r="U73" i="11"/>
  <c r="U32" i="12"/>
  <c r="T32" i="12"/>
  <c r="T63" i="12"/>
  <c r="U87" i="12"/>
  <c r="E87" i="12"/>
  <c r="E115" i="12" s="1"/>
  <c r="T115" i="12" s="1"/>
  <c r="T87" i="12"/>
  <c r="U88" i="12"/>
  <c r="T91" i="12"/>
  <c r="T31" i="13"/>
  <c r="T46" i="13"/>
  <c r="Q55" i="13"/>
  <c r="U55" i="13" s="1"/>
  <c r="P74" i="13"/>
  <c r="R87" i="13"/>
  <c r="T32" i="14"/>
  <c r="U32" i="14"/>
  <c r="P42" i="14"/>
  <c r="T75" i="13"/>
  <c r="U17" i="13"/>
  <c r="T17" i="13"/>
  <c r="E35" i="13"/>
  <c r="Q42" i="13"/>
  <c r="U42" i="13" s="1"/>
  <c r="T55" i="13"/>
  <c r="U45" i="13"/>
  <c r="Q87" i="13"/>
  <c r="Q32" i="14"/>
  <c r="R35" i="14"/>
  <c r="U46" i="14"/>
  <c r="T68" i="14"/>
  <c r="U68" i="14"/>
  <c r="T67" i="14"/>
  <c r="S68" i="14"/>
  <c r="R87" i="14"/>
  <c r="U10" i="15"/>
  <c r="U15" i="15"/>
  <c r="T38" i="15"/>
  <c r="T44" i="15"/>
  <c r="T60" i="15"/>
  <c r="U65" i="15"/>
  <c r="U72" i="15"/>
  <c r="R87" i="15"/>
  <c r="T93" i="15"/>
  <c r="T10" i="16"/>
  <c r="U12" i="16"/>
  <c r="T12" i="16"/>
  <c r="T24" i="16"/>
  <c r="U49" i="16"/>
  <c r="U58" i="16"/>
  <c r="P61" i="16"/>
  <c r="Q74" i="16"/>
  <c r="U68" i="17"/>
  <c r="T68" i="17"/>
  <c r="U63" i="17"/>
  <c r="T63" i="17"/>
  <c r="U32" i="15"/>
  <c r="T32" i="15"/>
  <c r="U55" i="15"/>
  <c r="T55" i="15"/>
  <c r="T45" i="15"/>
  <c r="U61" i="15"/>
  <c r="T61" i="15"/>
  <c r="P69" i="15"/>
  <c r="T69" i="15" s="1"/>
  <c r="U35" i="16"/>
  <c r="U40" i="16"/>
  <c r="T40" i="16"/>
  <c r="U12" i="17"/>
  <c r="T12" i="17"/>
  <c r="U51" i="17"/>
  <c r="T51" i="17"/>
  <c r="T26" i="18"/>
  <c r="T35" i="19"/>
  <c r="U35" i="19"/>
  <c r="P61" i="13"/>
  <c r="P73" i="13"/>
  <c r="S87" i="13"/>
  <c r="U17" i="14"/>
  <c r="Q42" i="14"/>
  <c r="U42" i="14" s="1"/>
  <c r="P73" i="14"/>
  <c r="Q75" i="14"/>
  <c r="U75" i="14" s="1"/>
  <c r="U17" i="15"/>
  <c r="T9" i="15"/>
  <c r="Q68" i="15"/>
  <c r="U26" i="16"/>
  <c r="T26" i="16"/>
  <c r="T68" i="16"/>
  <c r="U68" i="16"/>
  <c r="U63" i="16"/>
  <c r="T63" i="16"/>
  <c r="U92" i="16"/>
  <c r="T92" i="16"/>
  <c r="U32" i="17"/>
  <c r="T32" i="17"/>
  <c r="P68" i="17"/>
  <c r="T35" i="14"/>
  <c r="Q73" i="14"/>
  <c r="Q74" i="14"/>
  <c r="P26" i="15"/>
  <c r="Q35" i="15"/>
  <c r="U35" i="15" s="1"/>
  <c r="P61" i="15"/>
  <c r="P75" i="15"/>
  <c r="T75" i="15" s="1"/>
  <c r="U32" i="16"/>
  <c r="P17" i="17"/>
  <c r="T17" i="17" s="1"/>
  <c r="P73" i="17"/>
  <c r="U94" i="17"/>
  <c r="T94" i="17"/>
  <c r="T61" i="18"/>
  <c r="U61" i="18"/>
  <c r="T71" i="13"/>
  <c r="Q74" i="13"/>
  <c r="Q75" i="13"/>
  <c r="U75" i="13" s="1"/>
  <c r="T94" i="13"/>
  <c r="T12" i="14"/>
  <c r="U29" i="14"/>
  <c r="T39" i="14"/>
  <c r="T48" i="14"/>
  <c r="P55" i="14"/>
  <c r="T55" i="14" s="1"/>
  <c r="U57" i="14"/>
  <c r="T64" i="14"/>
  <c r="T72" i="14"/>
  <c r="U20" i="15"/>
  <c r="Q26" i="15"/>
  <c r="P32" i="15"/>
  <c r="P74" i="15"/>
  <c r="R87" i="12"/>
  <c r="T9" i="13"/>
  <c r="T25" i="13"/>
  <c r="T37" i="13"/>
  <c r="T45" i="13"/>
  <c r="U52" i="13"/>
  <c r="U68" i="13"/>
  <c r="T68" i="13"/>
  <c r="Q69" i="13"/>
  <c r="U69" i="13" s="1"/>
  <c r="P17" i="14"/>
  <c r="T17" i="14" s="1"/>
  <c r="T19" i="14"/>
  <c r="P26" i="14"/>
  <c r="Q55" i="14"/>
  <c r="U55" i="14" s="1"/>
  <c r="T63" i="14"/>
  <c r="U87" i="14"/>
  <c r="E87" i="14"/>
  <c r="E115" i="14" s="1"/>
  <c r="T115" i="14" s="1"/>
  <c r="T87" i="14"/>
  <c r="T10" i="15"/>
  <c r="P17" i="15"/>
  <c r="T17" i="15" s="1"/>
  <c r="U25" i="15"/>
  <c r="Q32" i="15"/>
  <c r="T50" i="15"/>
  <c r="P55" i="15"/>
  <c r="P73" i="15"/>
  <c r="Q74" i="15"/>
  <c r="U87" i="15"/>
  <c r="E87" i="15"/>
  <c r="E115" i="15" s="1"/>
  <c r="U115" i="15" s="1"/>
  <c r="T87" i="15"/>
  <c r="T88" i="15"/>
  <c r="U16" i="16"/>
  <c r="P26" i="16"/>
  <c r="U60" i="16"/>
  <c r="S87" i="16"/>
  <c r="U23" i="17"/>
  <c r="T23" i="17"/>
  <c r="U26" i="17"/>
  <c r="T26" i="17"/>
  <c r="U35" i="17"/>
  <c r="U40" i="17"/>
  <c r="T40" i="17"/>
  <c r="U87" i="13"/>
  <c r="E87" i="13"/>
  <c r="E115" i="13" s="1"/>
  <c r="T115" i="13" s="1"/>
  <c r="T87" i="13"/>
  <c r="U88" i="13"/>
  <c r="P68" i="14"/>
  <c r="P69" i="14"/>
  <c r="T69" i="14" s="1"/>
  <c r="P87" i="14"/>
  <c r="T39" i="15"/>
  <c r="U45" i="15"/>
  <c r="Q55" i="15"/>
  <c r="T90" i="15"/>
  <c r="U92" i="15"/>
  <c r="T92" i="15"/>
  <c r="T21" i="16"/>
  <c r="U23" i="16"/>
  <c r="T23" i="16"/>
  <c r="Q26" i="16"/>
  <c r="P32" i="16"/>
  <c r="T32" i="16" s="1"/>
  <c r="E61" i="16"/>
  <c r="U72" i="16"/>
  <c r="Q42" i="17"/>
  <c r="U42" i="17" s="1"/>
  <c r="T61" i="17"/>
  <c r="U61" i="17"/>
  <c r="U32" i="19"/>
  <c r="T32" i="19"/>
  <c r="U74" i="13"/>
  <c r="T74" i="13"/>
  <c r="U73" i="13"/>
  <c r="T73" i="13"/>
  <c r="P87" i="13"/>
  <c r="Q35" i="14"/>
  <c r="U35" i="14" s="1"/>
  <c r="Q69" i="14"/>
  <c r="U69" i="14" s="1"/>
  <c r="Q87" i="14"/>
  <c r="T90" i="14"/>
  <c r="U9" i="15"/>
  <c r="T35" i="15"/>
  <c r="U46" i="15"/>
  <c r="T49" i="15"/>
  <c r="U51" i="16"/>
  <c r="T51" i="16"/>
  <c r="U67" i="16"/>
  <c r="P61" i="17"/>
  <c r="Q87" i="17"/>
  <c r="P35" i="16"/>
  <c r="T35" i="16" s="1"/>
  <c r="P87" i="16"/>
  <c r="Q61" i="17"/>
  <c r="U74" i="17"/>
  <c r="T74" i="17"/>
  <c r="U73" i="17"/>
  <c r="T73" i="17"/>
  <c r="S75" i="17"/>
  <c r="U69" i="18"/>
  <c r="U17" i="18"/>
  <c r="T14" i="18"/>
  <c r="S17" i="18"/>
  <c r="T25" i="18"/>
  <c r="Q26" i="18"/>
  <c r="T28" i="18"/>
  <c r="U42" i="18"/>
  <c r="T42" i="18"/>
  <c r="T45" i="18"/>
  <c r="U46" i="18"/>
  <c r="T53" i="18"/>
  <c r="U54" i="18"/>
  <c r="R55" i="18"/>
  <c r="U57" i="18"/>
  <c r="T65" i="18"/>
  <c r="U66" i="18"/>
  <c r="S68" i="18"/>
  <c r="R69" i="18"/>
  <c r="S73" i="18"/>
  <c r="R74" i="18"/>
  <c r="Q75" i="18"/>
  <c r="U75" i="18" s="1"/>
  <c r="T88" i="18"/>
  <c r="U89" i="18"/>
  <c r="T96" i="18"/>
  <c r="T16" i="19"/>
  <c r="U20" i="19"/>
  <c r="U31" i="19"/>
  <c r="U34" i="19"/>
  <c r="U48" i="19"/>
  <c r="U58" i="19"/>
  <c r="P68" i="19"/>
  <c r="Q68" i="19"/>
  <c r="S87" i="19"/>
  <c r="T93" i="19"/>
  <c r="U10" i="20"/>
  <c r="U12" i="20"/>
  <c r="T12" i="20"/>
  <c r="U19" i="20"/>
  <c r="T26" i="20"/>
  <c r="U41" i="20"/>
  <c r="T41" i="20"/>
  <c r="U26" i="21"/>
  <c r="T26" i="21"/>
  <c r="Q87" i="16"/>
  <c r="T55" i="17"/>
  <c r="U55" i="17"/>
  <c r="U87" i="17"/>
  <c r="E87" i="17"/>
  <c r="E115" i="17" s="1"/>
  <c r="U115" i="17" s="1"/>
  <c r="T87" i="17"/>
  <c r="U32" i="18"/>
  <c r="U35" i="18"/>
  <c r="T35" i="18"/>
  <c r="P26" i="19"/>
  <c r="T26" i="19" s="1"/>
  <c r="P61" i="19"/>
  <c r="P17" i="20"/>
  <c r="T17" i="20" s="1"/>
  <c r="U14" i="21"/>
  <c r="T14" i="21"/>
  <c r="U42" i="15"/>
  <c r="T42" i="15"/>
  <c r="Q75" i="15"/>
  <c r="U75" i="15" s="1"/>
  <c r="Q17" i="16"/>
  <c r="U17" i="16" s="1"/>
  <c r="P55" i="16"/>
  <c r="Q68" i="16"/>
  <c r="P69" i="16"/>
  <c r="T69" i="16" s="1"/>
  <c r="Q73" i="16"/>
  <c r="P74" i="16"/>
  <c r="R87" i="16"/>
  <c r="P32" i="17"/>
  <c r="P35" i="17"/>
  <c r="T35" i="17" s="1"/>
  <c r="P87" i="17"/>
  <c r="T23" i="18"/>
  <c r="Q61" i="18"/>
  <c r="U73" i="18"/>
  <c r="T73" i="18"/>
  <c r="T74" i="18"/>
  <c r="U74" i="18"/>
  <c r="U17" i="19"/>
  <c r="U69" i="19"/>
  <c r="T17" i="19"/>
  <c r="Q26" i="19"/>
  <c r="U26" i="19" s="1"/>
  <c r="P42" i="19"/>
  <c r="T42" i="19" s="1"/>
  <c r="P74" i="19"/>
  <c r="P32" i="20"/>
  <c r="U94" i="20"/>
  <c r="T94" i="20"/>
  <c r="U55" i="18"/>
  <c r="T55" i="18"/>
  <c r="U87" i="18"/>
  <c r="E87" i="18"/>
  <c r="E115" i="18" s="1"/>
  <c r="U115" i="18" s="1"/>
  <c r="T87" i="18"/>
  <c r="Q42" i="19"/>
  <c r="U42" i="19" s="1"/>
  <c r="P73" i="19"/>
  <c r="Q74" i="19"/>
  <c r="U24" i="20"/>
  <c r="T24" i="20"/>
  <c r="P26" i="20"/>
  <c r="Q32" i="20"/>
  <c r="U40" i="20"/>
  <c r="T40" i="20"/>
  <c r="U61" i="20"/>
  <c r="T61" i="20"/>
  <c r="P73" i="20"/>
  <c r="U74" i="15"/>
  <c r="T74" i="15"/>
  <c r="T73" i="15"/>
  <c r="U73" i="15"/>
  <c r="U69" i="16"/>
  <c r="T42" i="16"/>
  <c r="U42" i="16"/>
  <c r="R87" i="17"/>
  <c r="P87" i="18"/>
  <c r="U68" i="19"/>
  <c r="T68" i="19"/>
  <c r="T63" i="19"/>
  <c r="U87" i="19"/>
  <c r="E87" i="19"/>
  <c r="E115" i="19" s="1"/>
  <c r="T115" i="19" s="1"/>
  <c r="T87" i="19"/>
  <c r="T88" i="19"/>
  <c r="Q26" i="20"/>
  <c r="U26" i="20" s="1"/>
  <c r="U35" i="21"/>
  <c r="T61" i="21"/>
  <c r="U61" i="21"/>
  <c r="P26" i="17"/>
  <c r="Q55" i="17"/>
  <c r="Q69" i="17"/>
  <c r="U69" i="17" s="1"/>
  <c r="Q74" i="17"/>
  <c r="P75" i="17"/>
  <c r="T75" i="17" s="1"/>
  <c r="S87" i="17"/>
  <c r="P17" i="18"/>
  <c r="T17" i="18" s="1"/>
  <c r="Q32" i="18"/>
  <c r="Q35" i="18"/>
  <c r="T68" i="18"/>
  <c r="U68" i="18"/>
  <c r="P68" i="18"/>
  <c r="P73" i="18"/>
  <c r="Q87" i="18"/>
  <c r="T22" i="19"/>
  <c r="T39" i="19"/>
  <c r="U55" i="19"/>
  <c r="T55" i="19"/>
  <c r="T50" i="19"/>
  <c r="T60" i="19"/>
  <c r="U65" i="19"/>
  <c r="T72" i="19"/>
  <c r="P87" i="19"/>
  <c r="T21" i="20"/>
  <c r="P87" i="15"/>
  <c r="U74" i="16"/>
  <c r="T74" i="16"/>
  <c r="T73" i="16"/>
  <c r="U73" i="16"/>
  <c r="T94" i="16"/>
  <c r="U17" i="17"/>
  <c r="T14" i="17"/>
  <c r="T25" i="17"/>
  <c r="T28" i="17"/>
  <c r="T42" i="17"/>
  <c r="T45" i="17"/>
  <c r="T53" i="17"/>
  <c r="T65" i="17"/>
  <c r="U71" i="17"/>
  <c r="T88" i="17"/>
  <c r="T96" i="17"/>
  <c r="T16" i="18"/>
  <c r="T19" i="18"/>
  <c r="T30" i="18"/>
  <c r="U37" i="18"/>
  <c r="T47" i="18"/>
  <c r="T58" i="18"/>
  <c r="T67" i="18"/>
  <c r="T72" i="18"/>
  <c r="R87" i="18"/>
  <c r="T90" i="18"/>
  <c r="T10" i="19"/>
  <c r="T21" i="19"/>
  <c r="T38" i="19"/>
  <c r="T49" i="19"/>
  <c r="T59" i="19"/>
  <c r="T90" i="19"/>
  <c r="U92" i="19"/>
  <c r="T92" i="19"/>
  <c r="U23" i="20"/>
  <c r="T23" i="20"/>
  <c r="U32" i="20"/>
  <c r="T32" i="20"/>
  <c r="P35" i="20"/>
  <c r="T35" i="20" s="1"/>
  <c r="T68" i="20"/>
  <c r="U68" i="20"/>
  <c r="U63" i="20"/>
  <c r="T63" i="20"/>
  <c r="P68" i="20"/>
  <c r="S87" i="14"/>
  <c r="T37" i="15"/>
  <c r="U68" i="15"/>
  <c r="T68" i="15"/>
  <c r="Q87" i="15"/>
  <c r="U55" i="16"/>
  <c r="T55" i="16"/>
  <c r="U87" i="16"/>
  <c r="E87" i="16"/>
  <c r="E115" i="16" s="1"/>
  <c r="U115" i="16" s="1"/>
  <c r="T87" i="16"/>
  <c r="U45" i="17"/>
  <c r="U88" i="17"/>
  <c r="T71" i="18"/>
  <c r="S87" i="18"/>
  <c r="T9" i="19"/>
  <c r="T37" i="19"/>
  <c r="E61" i="19"/>
  <c r="T64" i="19"/>
  <c r="P69" i="19"/>
  <c r="T69" i="19" s="1"/>
  <c r="E73" i="19"/>
  <c r="R87" i="19"/>
  <c r="Q35" i="20"/>
  <c r="U35" i="20" s="1"/>
  <c r="U51" i="20"/>
  <c r="T51" i="20"/>
  <c r="Q115" i="20"/>
  <c r="Q114" i="20"/>
  <c r="P87" i="20"/>
  <c r="Q61" i="21"/>
  <c r="U74" i="21"/>
  <c r="T74" i="21"/>
  <c r="U73" i="21"/>
  <c r="T73" i="21"/>
  <c r="S75" i="21"/>
  <c r="E82" i="15"/>
  <c r="E97" i="19"/>
  <c r="U111" i="15"/>
  <c r="T111" i="15"/>
  <c r="U108" i="13"/>
  <c r="T108" i="13"/>
  <c r="T55" i="21"/>
  <c r="U55" i="21"/>
  <c r="U87" i="21"/>
  <c r="E87" i="21"/>
  <c r="E115" i="21" s="1"/>
  <c r="U115" i="21" s="1"/>
  <c r="T87" i="21"/>
  <c r="M114" i="14"/>
  <c r="S114" i="14" s="1"/>
  <c r="S97" i="14"/>
  <c r="Q75" i="19"/>
  <c r="U75" i="19" s="1"/>
  <c r="Q17" i="20"/>
  <c r="P55" i="20"/>
  <c r="Q68" i="20"/>
  <c r="P69" i="20"/>
  <c r="T69" i="20" s="1"/>
  <c r="Q73" i="20"/>
  <c r="P74" i="20"/>
  <c r="R87" i="20"/>
  <c r="P32" i="21"/>
  <c r="T32" i="21" s="1"/>
  <c r="P35" i="21"/>
  <c r="T35" i="21" s="1"/>
  <c r="P87" i="21"/>
  <c r="T92" i="21"/>
  <c r="E82" i="17"/>
  <c r="L114" i="1"/>
  <c r="R114" i="1" s="1"/>
  <c r="R97" i="21"/>
  <c r="T109" i="15"/>
  <c r="U109" i="15"/>
  <c r="Q55" i="20"/>
  <c r="Q69" i="20"/>
  <c r="U69" i="20" s="1"/>
  <c r="Q74" i="20"/>
  <c r="P75" i="20"/>
  <c r="T75" i="20" s="1"/>
  <c r="S87" i="20"/>
  <c r="P17" i="21"/>
  <c r="Q32" i="21"/>
  <c r="U32" i="21" s="1"/>
  <c r="Q35" i="21"/>
  <c r="U68" i="21"/>
  <c r="T68" i="21"/>
  <c r="P68" i="21"/>
  <c r="P73" i="21"/>
  <c r="Q87" i="21"/>
  <c r="T91" i="21"/>
  <c r="S97" i="21"/>
  <c r="T102" i="19"/>
  <c r="U104" i="19"/>
  <c r="T106" i="19"/>
  <c r="T99" i="18"/>
  <c r="T101" i="18"/>
  <c r="U102" i="17"/>
  <c r="U98" i="15"/>
  <c r="T98" i="15"/>
  <c r="U104" i="15"/>
  <c r="U102" i="13"/>
  <c r="T102" i="13"/>
  <c r="T74" i="19"/>
  <c r="T73" i="19"/>
  <c r="U74" i="19"/>
  <c r="U73" i="19"/>
  <c r="U17" i="20"/>
  <c r="T42" i="20"/>
  <c r="Q75" i="20"/>
  <c r="U75" i="20" s="1"/>
  <c r="Q17" i="21"/>
  <c r="U17" i="21" s="1"/>
  <c r="T30" i="21"/>
  <c r="P55" i="21"/>
  <c r="T67" i="21"/>
  <c r="Q68" i="21"/>
  <c r="P69" i="21"/>
  <c r="T69" i="21" s="1"/>
  <c r="T72" i="21"/>
  <c r="Q73" i="21"/>
  <c r="P74" i="21"/>
  <c r="R87" i="21"/>
  <c r="T90" i="21"/>
  <c r="E82" i="3"/>
  <c r="T99" i="1"/>
  <c r="T103" i="1"/>
  <c r="T105" i="1"/>
  <c r="T107" i="1"/>
  <c r="T111" i="1"/>
  <c r="T98" i="19"/>
  <c r="R97" i="18"/>
  <c r="U98" i="17"/>
  <c r="T109" i="17"/>
  <c r="U101" i="16"/>
  <c r="U108" i="14"/>
  <c r="T108" i="14"/>
  <c r="U100" i="13"/>
  <c r="T100" i="13"/>
  <c r="Q42" i="20"/>
  <c r="U42" i="20" s="1"/>
  <c r="T44" i="20"/>
  <c r="T52" i="20"/>
  <c r="P61" i="20"/>
  <c r="T64" i="20"/>
  <c r="T95" i="20"/>
  <c r="T15" i="21"/>
  <c r="P26" i="21"/>
  <c r="T29" i="21"/>
  <c r="T46" i="21"/>
  <c r="T54" i="21"/>
  <c r="Q55" i="21"/>
  <c r="T57" i="21"/>
  <c r="T66" i="21"/>
  <c r="Q69" i="21"/>
  <c r="U69" i="21" s="1"/>
  <c r="T71" i="21"/>
  <c r="Q74" i="21"/>
  <c r="P75" i="21"/>
  <c r="T75" i="21" s="1"/>
  <c r="S87" i="21"/>
  <c r="T89" i="21"/>
  <c r="E82" i="9"/>
  <c r="S97" i="1"/>
  <c r="T109" i="20"/>
  <c r="E97" i="17"/>
  <c r="U97" i="17" s="1"/>
  <c r="U107" i="17"/>
  <c r="U99" i="16"/>
  <c r="U74" i="20"/>
  <c r="T74" i="20"/>
  <c r="T73" i="20"/>
  <c r="U73" i="20"/>
  <c r="U75" i="21"/>
  <c r="T17" i="21"/>
  <c r="T25" i="21"/>
  <c r="T28" i="21"/>
  <c r="U42" i="21"/>
  <c r="T42" i="21"/>
  <c r="T45" i="21"/>
  <c r="T53" i="21"/>
  <c r="T65" i="21"/>
  <c r="U71" i="21"/>
  <c r="T88" i="21"/>
  <c r="T96" i="21"/>
  <c r="E82" i="19"/>
  <c r="T100" i="21"/>
  <c r="T102" i="21"/>
  <c r="T104" i="21"/>
  <c r="T108" i="21"/>
  <c r="T110" i="21"/>
  <c r="T112" i="21"/>
  <c r="T99" i="20"/>
  <c r="T101" i="20"/>
  <c r="T105" i="20"/>
  <c r="T107" i="20"/>
  <c r="T112" i="18"/>
  <c r="T103" i="15"/>
  <c r="U112" i="15"/>
  <c r="T101" i="14"/>
  <c r="U101" i="14"/>
  <c r="T106" i="14"/>
  <c r="U106" i="14"/>
  <c r="U110" i="13"/>
  <c r="T110" i="13"/>
  <c r="Q87" i="19"/>
  <c r="U55" i="20"/>
  <c r="T55" i="20"/>
  <c r="U87" i="20"/>
  <c r="E87" i="20"/>
  <c r="E115" i="20" s="1"/>
  <c r="U115" i="20" s="1"/>
  <c r="T87" i="20"/>
  <c r="U45" i="21"/>
  <c r="U88" i="21"/>
  <c r="E82" i="14"/>
  <c r="U110" i="18"/>
  <c r="T101" i="17"/>
  <c r="T107" i="16"/>
  <c r="U107" i="16"/>
  <c r="T103" i="14"/>
  <c r="L114" i="11"/>
  <c r="R114" i="11" s="1"/>
  <c r="U108" i="5"/>
  <c r="U110" i="5"/>
  <c r="E97" i="7"/>
  <c r="T97" i="7" s="1"/>
  <c r="M114" i="12"/>
  <c r="S114" i="12" s="1"/>
  <c r="M114" i="8"/>
  <c r="S114" i="8" s="1"/>
  <c r="T102" i="12"/>
  <c r="U104" i="12"/>
  <c r="U99" i="9"/>
  <c r="T105" i="5"/>
  <c r="U111" i="5"/>
  <c r="T104" i="2"/>
  <c r="T112" i="13"/>
  <c r="U100" i="12"/>
  <c r="U108" i="12"/>
  <c r="T110" i="12"/>
  <c r="U112" i="12"/>
  <c r="T98" i="11"/>
  <c r="T102" i="11"/>
  <c r="T104" i="11"/>
  <c r="T112" i="9"/>
  <c r="L114" i="9"/>
  <c r="R114" i="9" s="1"/>
  <c r="T106" i="7"/>
  <c r="T108" i="7"/>
  <c r="T108" i="6"/>
  <c r="U103" i="5"/>
  <c r="T110" i="4"/>
  <c r="T107" i="3"/>
  <c r="U102" i="2"/>
  <c r="U110" i="2"/>
  <c r="T106" i="11"/>
  <c r="T110" i="11"/>
  <c r="T112" i="11"/>
  <c r="T99" i="10"/>
  <c r="T101" i="10"/>
  <c r="T107" i="10"/>
  <c r="T109" i="10"/>
  <c r="T104" i="9"/>
  <c r="T106" i="9"/>
  <c r="T106" i="8"/>
  <c r="U112" i="8"/>
  <c r="T98" i="7"/>
  <c r="T100" i="7"/>
  <c r="T100" i="6"/>
  <c r="U106" i="6"/>
  <c r="S97" i="5"/>
  <c r="T102" i="4"/>
  <c r="U108" i="4"/>
  <c r="T99" i="3"/>
  <c r="U105" i="3"/>
  <c r="T99" i="2"/>
  <c r="T107" i="2"/>
  <c r="T103" i="10"/>
  <c r="T111" i="10"/>
  <c r="U104" i="8"/>
  <c r="U98" i="6"/>
  <c r="U100" i="4"/>
  <c r="R97" i="2"/>
  <c r="G114" i="10"/>
  <c r="T115" i="1"/>
  <c r="K114" i="13"/>
  <c r="G114" i="4"/>
  <c r="O114" i="4"/>
  <c r="K114" i="5"/>
  <c r="T115" i="5"/>
  <c r="O114" i="14"/>
  <c r="G114" i="8"/>
  <c r="G114" i="6"/>
  <c r="C114" i="5"/>
  <c r="K114" i="3"/>
  <c r="G114" i="2"/>
  <c r="C114" i="3"/>
  <c r="K114" i="11"/>
  <c r="K114" i="9"/>
  <c r="C114" i="7"/>
  <c r="K114" i="7"/>
  <c r="G114" i="12"/>
  <c r="C114" i="11"/>
  <c r="C114" i="9"/>
  <c r="O114" i="8"/>
  <c r="O114" i="6"/>
  <c r="T115" i="3"/>
  <c r="O114" i="2"/>
  <c r="E97" i="1"/>
  <c r="T98" i="1"/>
  <c r="U101" i="1"/>
  <c r="T106" i="1"/>
  <c r="U109" i="1"/>
  <c r="U98" i="21"/>
  <c r="T103" i="21"/>
  <c r="U106" i="21"/>
  <c r="T111" i="21"/>
  <c r="T100" i="20"/>
  <c r="U103" i="20"/>
  <c r="T108" i="20"/>
  <c r="U111" i="20"/>
  <c r="U100" i="19"/>
  <c r="U108" i="19"/>
  <c r="U115" i="19"/>
  <c r="U105" i="18"/>
  <c r="T99" i="17"/>
  <c r="L114" i="16"/>
  <c r="R114" i="16" s="1"/>
  <c r="E114" i="15"/>
  <c r="M114" i="15"/>
  <c r="S114" i="15" s="1"/>
  <c r="E97" i="14"/>
  <c r="U104" i="4"/>
  <c r="T104" i="4"/>
  <c r="L114" i="17"/>
  <c r="R114" i="17" s="1"/>
  <c r="U111" i="9"/>
  <c r="T111" i="9"/>
  <c r="S97" i="7"/>
  <c r="M114" i="7"/>
  <c r="S114" i="7" s="1"/>
  <c r="E97" i="16"/>
  <c r="R97" i="12"/>
  <c r="L114" i="12"/>
  <c r="R114" i="12" s="1"/>
  <c r="R97" i="10"/>
  <c r="L114" i="10"/>
  <c r="R114" i="10" s="1"/>
  <c r="U103" i="9"/>
  <c r="T103" i="9"/>
  <c r="U105" i="9"/>
  <c r="T105" i="9"/>
  <c r="U107" i="5"/>
  <c r="T107" i="5"/>
  <c r="L114" i="19"/>
  <c r="R114" i="19" s="1"/>
  <c r="M114" i="18"/>
  <c r="S114" i="18" s="1"/>
  <c r="T106" i="17"/>
  <c r="T103" i="16"/>
  <c r="T111" i="16"/>
  <c r="T100" i="15"/>
  <c r="T108" i="15"/>
  <c r="T105" i="14"/>
  <c r="T110" i="14"/>
  <c r="T98" i="13"/>
  <c r="T107" i="13"/>
  <c r="U115" i="12"/>
  <c r="R97" i="8"/>
  <c r="U108" i="8"/>
  <c r="T108" i="8"/>
  <c r="U99" i="5"/>
  <c r="T99" i="5"/>
  <c r="T112" i="20"/>
  <c r="L114" i="20"/>
  <c r="R114" i="20" s="1"/>
  <c r="T101" i="19"/>
  <c r="T109" i="19"/>
  <c r="M114" i="19"/>
  <c r="S114" i="19" s="1"/>
  <c r="E97" i="18"/>
  <c r="T98" i="18"/>
  <c r="T106" i="18"/>
  <c r="T103" i="17"/>
  <c r="T111" i="17"/>
  <c r="T100" i="16"/>
  <c r="T108" i="16"/>
  <c r="T105" i="15"/>
  <c r="T102" i="14"/>
  <c r="E97" i="13"/>
  <c r="U98" i="10"/>
  <c r="T98" i="10"/>
  <c r="E97" i="10"/>
  <c r="U100" i="10"/>
  <c r="T100" i="10"/>
  <c r="U106" i="10"/>
  <c r="T106" i="10"/>
  <c r="U108" i="10"/>
  <c r="T108" i="10"/>
  <c r="U100" i="8"/>
  <c r="T100" i="8"/>
  <c r="E97" i="8"/>
  <c r="U102" i="8"/>
  <c r="T102" i="8"/>
  <c r="T103" i="18"/>
  <c r="T111" i="18"/>
  <c r="T100" i="17"/>
  <c r="T108" i="17"/>
  <c r="T105" i="16"/>
  <c r="T102" i="15"/>
  <c r="T110" i="15"/>
  <c r="T99" i="14"/>
  <c r="T107" i="14"/>
  <c r="T112" i="14"/>
  <c r="U109" i="13"/>
  <c r="T101" i="12"/>
  <c r="E97" i="9"/>
  <c r="S97" i="9"/>
  <c r="M114" i="9"/>
  <c r="S114" i="9" s="1"/>
  <c r="U109" i="3"/>
  <c r="T109" i="3"/>
  <c r="T104" i="1"/>
  <c r="T112" i="1"/>
  <c r="T101" i="21"/>
  <c r="T109" i="21"/>
  <c r="E97" i="20"/>
  <c r="T98" i="20"/>
  <c r="T106" i="20"/>
  <c r="T103" i="19"/>
  <c r="T111" i="19"/>
  <c r="T100" i="18"/>
  <c r="T108" i="18"/>
  <c r="T105" i="17"/>
  <c r="T102" i="16"/>
  <c r="T110" i="16"/>
  <c r="T99" i="15"/>
  <c r="T107" i="15"/>
  <c r="T104" i="14"/>
  <c r="T104" i="13"/>
  <c r="U98" i="12"/>
  <c r="T98" i="12"/>
  <c r="E97" i="12"/>
  <c r="U103" i="11"/>
  <c r="T103" i="11"/>
  <c r="U110" i="6"/>
  <c r="T110" i="6"/>
  <c r="U115" i="4"/>
  <c r="U101" i="3"/>
  <c r="T101" i="3"/>
  <c r="E97" i="21"/>
  <c r="T109" i="14"/>
  <c r="T106" i="13"/>
  <c r="L114" i="13"/>
  <c r="R114" i="13" s="1"/>
  <c r="U106" i="12"/>
  <c r="T106" i="12"/>
  <c r="E97" i="11"/>
  <c r="S97" i="11"/>
  <c r="M114" i="11"/>
  <c r="S114" i="11" s="1"/>
  <c r="U111" i="11"/>
  <c r="T111" i="11"/>
  <c r="U105" i="7"/>
  <c r="T105" i="7"/>
  <c r="U102" i="6"/>
  <c r="T102" i="6"/>
  <c r="U112" i="4"/>
  <c r="T112" i="4"/>
  <c r="U103" i="12"/>
  <c r="U111" i="12"/>
  <c r="U100" i="11"/>
  <c r="U108" i="11"/>
  <c r="U105" i="10"/>
  <c r="U102" i="9"/>
  <c r="U110" i="9"/>
  <c r="U99" i="8"/>
  <c r="U107" i="8"/>
  <c r="U104" i="7"/>
  <c r="U112" i="7"/>
  <c r="E97" i="6"/>
  <c r="U101" i="6"/>
  <c r="U109" i="6"/>
  <c r="R97" i="5"/>
  <c r="U98" i="5"/>
  <c r="U106" i="5"/>
  <c r="S97" i="4"/>
  <c r="U103" i="4"/>
  <c r="U111" i="4"/>
  <c r="U100" i="3"/>
  <c r="U108" i="3"/>
  <c r="U105" i="2"/>
  <c r="T115" i="6"/>
  <c r="T112" i="2"/>
  <c r="M114" i="2"/>
  <c r="S114" i="2" s="1"/>
  <c r="L114" i="4"/>
  <c r="R114" i="4" s="1"/>
  <c r="M114" i="3"/>
  <c r="S114" i="3" s="1"/>
  <c r="E97" i="2"/>
  <c r="T98" i="2"/>
  <c r="T106" i="2"/>
  <c r="T100" i="9"/>
  <c r="T108" i="9"/>
  <c r="T105" i="8"/>
  <c r="T102" i="7"/>
  <c r="T110" i="7"/>
  <c r="T99" i="6"/>
  <c r="T107" i="6"/>
  <c r="T104" i="5"/>
  <c r="T112" i="5"/>
  <c r="T101" i="4"/>
  <c r="T109" i="4"/>
  <c r="E97" i="3"/>
  <c r="T98" i="3"/>
  <c r="T106" i="3"/>
  <c r="T103" i="2"/>
  <c r="T115" i="10"/>
  <c r="T110" i="8"/>
  <c r="T99" i="7"/>
  <c r="T107" i="7"/>
  <c r="T104" i="6"/>
  <c r="T112" i="6"/>
  <c r="T101" i="5"/>
  <c r="T109" i="5"/>
  <c r="E97" i="4"/>
  <c r="T98" i="4"/>
  <c r="T106" i="4"/>
  <c r="T103" i="3"/>
  <c r="T111" i="3"/>
  <c r="T115" i="2"/>
  <c r="E97" i="5"/>
  <c r="E114" i="19" l="1"/>
  <c r="T114" i="19" s="1"/>
  <c r="T115" i="20"/>
  <c r="T115" i="15"/>
  <c r="T97" i="15"/>
  <c r="T26" i="11"/>
  <c r="U115" i="14"/>
  <c r="T115" i="18"/>
  <c r="E114" i="17"/>
  <c r="U114" i="17" s="1"/>
  <c r="T97" i="17"/>
  <c r="U97" i="7"/>
  <c r="E114" i="7"/>
  <c r="U61" i="4"/>
  <c r="T61" i="3"/>
  <c r="Q114" i="12"/>
  <c r="Q115" i="12"/>
  <c r="P115" i="5"/>
  <c r="P114" i="5"/>
  <c r="P114" i="2"/>
  <c r="P115" i="2"/>
  <c r="P115" i="20"/>
  <c r="P114" i="20"/>
  <c r="T115" i="16"/>
  <c r="T97" i="19"/>
  <c r="T115" i="17"/>
  <c r="P115" i="17"/>
  <c r="P114" i="17"/>
  <c r="Q114" i="14"/>
  <c r="Q115" i="14"/>
  <c r="P115" i="10"/>
  <c r="P114" i="10"/>
  <c r="Q114" i="5"/>
  <c r="Q115" i="5"/>
  <c r="P115" i="21"/>
  <c r="P114" i="21"/>
  <c r="P115" i="18"/>
  <c r="P114" i="18"/>
  <c r="P115" i="9"/>
  <c r="P114" i="9"/>
  <c r="P114" i="8"/>
  <c r="P115" i="8"/>
  <c r="U115" i="11"/>
  <c r="T115" i="11"/>
  <c r="U26" i="3"/>
  <c r="T26" i="3"/>
  <c r="U61" i="19"/>
  <c r="T61" i="19"/>
  <c r="P114" i="14"/>
  <c r="P115" i="14"/>
  <c r="Q114" i="7"/>
  <c r="Q115" i="7"/>
  <c r="P115" i="1"/>
  <c r="P114" i="1"/>
  <c r="U115" i="7"/>
  <c r="T115" i="7"/>
  <c r="U26" i="1"/>
  <c r="T26" i="1"/>
  <c r="Q115" i="19"/>
  <c r="Q114" i="19"/>
  <c r="U114" i="19"/>
  <c r="T115" i="21"/>
  <c r="Q115" i="16"/>
  <c r="Q114" i="16"/>
  <c r="P115" i="16"/>
  <c r="P114" i="16"/>
  <c r="P114" i="13"/>
  <c r="P115" i="13"/>
  <c r="Q114" i="3"/>
  <c r="Q115" i="3"/>
  <c r="P114" i="3"/>
  <c r="P115" i="3"/>
  <c r="U97" i="19"/>
  <c r="P114" i="15"/>
  <c r="P115" i="15"/>
  <c r="U61" i="7"/>
  <c r="T61" i="7"/>
  <c r="U115" i="13"/>
  <c r="Q115" i="15"/>
  <c r="Q114" i="15"/>
  <c r="Q114" i="17"/>
  <c r="Q115" i="17"/>
  <c r="U35" i="13"/>
  <c r="T35" i="13"/>
  <c r="P114" i="4"/>
  <c r="P115" i="4"/>
  <c r="U26" i="9"/>
  <c r="T26" i="9"/>
  <c r="P114" i="6"/>
  <c r="P115" i="6"/>
  <c r="Q115" i="18"/>
  <c r="Q114" i="18"/>
  <c r="Q115" i="21"/>
  <c r="Q114" i="21"/>
  <c r="P115" i="19"/>
  <c r="P114" i="19"/>
  <c r="U61" i="16"/>
  <c r="T61" i="16"/>
  <c r="Q115" i="13"/>
  <c r="Q114" i="13"/>
  <c r="Q115" i="9"/>
  <c r="Q114" i="9"/>
  <c r="U115" i="9"/>
  <c r="T115" i="9"/>
  <c r="Q114" i="11"/>
  <c r="Q115" i="11"/>
  <c r="U115" i="8"/>
  <c r="T115" i="8"/>
  <c r="P114" i="11"/>
  <c r="P115" i="11"/>
  <c r="Q114" i="4"/>
  <c r="Q115" i="4"/>
  <c r="T35" i="7"/>
  <c r="U35" i="7"/>
  <c r="Q115" i="1"/>
  <c r="Q114" i="1"/>
  <c r="E114" i="3"/>
  <c r="T97" i="3"/>
  <c r="U97" i="3"/>
  <c r="E114" i="6"/>
  <c r="U97" i="6"/>
  <c r="T97" i="6"/>
  <c r="E114" i="13"/>
  <c r="U97" i="13"/>
  <c r="T97" i="13"/>
  <c r="T114" i="7"/>
  <c r="U114" i="7"/>
  <c r="E114" i="1"/>
  <c r="U97" i="1"/>
  <c r="T97" i="1"/>
  <c r="T97" i="18"/>
  <c r="E114" i="18"/>
  <c r="U97" i="18"/>
  <c r="E114" i="14"/>
  <c r="U97" i="14"/>
  <c r="T97" i="14"/>
  <c r="E114" i="21"/>
  <c r="U97" i="21"/>
  <c r="T97" i="21"/>
  <c r="U97" i="12"/>
  <c r="T97" i="12"/>
  <c r="E114" i="12"/>
  <c r="E114" i="20"/>
  <c r="U97" i="20"/>
  <c r="T97" i="20"/>
  <c r="U97" i="8"/>
  <c r="T97" i="8"/>
  <c r="E114" i="8"/>
  <c r="U97" i="9"/>
  <c r="T97" i="9"/>
  <c r="E114" i="9"/>
  <c r="T97" i="10"/>
  <c r="U97" i="10"/>
  <c r="E114" i="10"/>
  <c r="U97" i="16"/>
  <c r="T97" i="16"/>
  <c r="E114" i="16"/>
  <c r="T114" i="15"/>
  <c r="U114" i="15"/>
  <c r="E114" i="4"/>
  <c r="U97" i="4"/>
  <c r="T97" i="4"/>
  <c r="E114" i="11"/>
  <c r="T97" i="11"/>
  <c r="U97" i="11"/>
  <c r="E114" i="5"/>
  <c r="U97" i="5"/>
  <c r="T97" i="5"/>
  <c r="T97" i="2"/>
  <c r="E114" i="2"/>
  <c r="U97" i="2"/>
  <c r="T114" i="17" l="1"/>
  <c r="U114" i="2"/>
  <c r="T114" i="2"/>
  <c r="U114" i="13"/>
  <c r="T114" i="13"/>
  <c r="U114" i="21"/>
  <c r="T114" i="21"/>
  <c r="U114" i="9"/>
  <c r="T114" i="9"/>
  <c r="T114" i="10"/>
  <c r="U114" i="10"/>
  <c r="U114" i="18"/>
  <c r="T114" i="18"/>
  <c r="U114" i="1"/>
  <c r="T114" i="1"/>
  <c r="U114" i="14"/>
  <c r="T114" i="14"/>
  <c r="U114" i="4"/>
  <c r="T114" i="4"/>
  <c r="U114" i="20"/>
  <c r="T114" i="20"/>
  <c r="U114" i="5"/>
  <c r="T114" i="5"/>
  <c r="T114" i="12"/>
  <c r="U114" i="12"/>
  <c r="U114" i="6"/>
  <c r="T114" i="6"/>
  <c r="U114" i="16"/>
  <c r="T114" i="16"/>
  <c r="T114" i="8"/>
  <c r="U114" i="8"/>
  <c r="U114" i="11"/>
  <c r="T114" i="11"/>
  <c r="U114" i="3"/>
  <c r="T114" i="3"/>
</calcChain>
</file>

<file path=xl/sharedStrings.xml><?xml version="1.0" encoding="utf-8"?>
<sst xmlns="http://schemas.openxmlformats.org/spreadsheetml/2006/main" count="7753" uniqueCount="148">
  <si>
    <t>Figures Finalised as at 2026/01/30</t>
  </si>
  <si>
    <t/>
  </si>
  <si>
    <t>2nd Quarter Ended 31 December 2025</t>
  </si>
  <si>
    <t>CONDITIONAL GRANTS TRANSFERRED FROM NATIONAL DEPARTMENTS AND ACTUAL PAYMENTS MADE BY MUNICIPALITIES: PRELIMINARY RESULTS</t>
  </si>
  <si>
    <t>AGGREGRATED INFORMATION FOR MPUMALANGA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</si>
  <si>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</si>
  <si>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</si>
  <si>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</si>
  <si>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</si>
  <si>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</si>
  <si>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</si>
  <si>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</si>
  <si>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</si>
  <si>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</si>
  <si>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</si>
  <si>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</si>
  <si>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</si>
  <si>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</si>
  <si>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2025/26</t>
  </si>
  <si>
    <t>Approved payment schedule</t>
  </si>
  <si>
    <t>Transferred to municipalities for direct grants</t>
  </si>
  <si>
    <t>Actual expenditure National Department by 30 September 2025</t>
  </si>
  <si>
    <t>Actual expenditure by municipalities by 30 September 2025</t>
  </si>
  <si>
    <t>Actual expenditure National Department by 31 December 2025</t>
  </si>
  <si>
    <t>Actual expenditure by municipalities by 31 December 2025</t>
  </si>
  <si>
    <t>Actual expenditure National Department by 31 March 2026</t>
  </si>
  <si>
    <t>Actual expenditure by municipalities by 31 March 2026</t>
  </si>
  <si>
    <t>Actual expenditure National Department by 30 June 2026</t>
  </si>
  <si>
    <t>Actual expenditure by municipalities by 30 June 2026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</si>
  <si>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</si>
  <si>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</si>
  <si>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</si>
  <si>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</si>
  <si>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</si>
  <si>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</si>
  <si>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</si>
  <si>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</si>
  <si>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</si>
  <si>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</si>
  <si>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</si>
  <si>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Urban Development Financing Grant (Schedule 4B)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</si>
  <si>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</si>
  <si>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</si>
  <si>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</si>
  <si>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</si>
  <si>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</si>
  <si>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</si>
  <si>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</si>
  <si>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</si>
  <si>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</si>
  <si>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</si>
  <si>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</si>
  <si>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</si>
  <si>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</si>
  <si>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</si>
  <si>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</si>
  <si>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</si>
  <si>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</si>
  <si>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</si>
  <si>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</si>
  <si>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</si>
  <si>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</si>
  <si>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</si>
  <si>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</si>
  <si>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</si>
  <si>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</si>
  <si>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</si>
  <si>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</si>
  <si>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</si>
  <si>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</si>
  <si>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</si>
  <si>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</si>
  <si>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</si>
  <si>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</si>
  <si>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</si>
  <si>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</si>
  <si>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</si>
  <si>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</si>
  <si>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</si>
  <si>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</si>
  <si>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</si>
  <si>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</si>
  <si>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</si>
  <si>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</si>
  <si>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</si>
  <si>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</si>
  <si>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</si>
  <si>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</si>
  <si>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Informal Settlements Upgrading Partnership Grant (Schedule 5B)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</si>
  <si>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</si>
  <si>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</si>
  <si>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</si>
  <si>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</si>
  <si>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</si>
  <si>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</si>
  <si>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</si>
  <si>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</si>
  <si>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</si>
  <si>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2025</t>
  </si>
  <si>
    <t>Actual expenditure Provincial Department by 31 December 2025</t>
  </si>
  <si>
    <t>Actual expenditure Provincial Department by 31 March 2026</t>
  </si>
  <si>
    <t>Actual expenditure Provincial Department by 30 June 2026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</si>
  <si>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</si>
  <si>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</si>
  <si>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</si>
  <si>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</si>
  <si>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</si>
  <si>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</si>
  <si>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</si>
  <si>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</si>
  <si>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</si>
  <si>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</si>
  <si>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</si>
  <si>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</si>
  <si>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MPUMALANGA: ALBERT LUTHULI (MP301)</t>
  </si>
  <si>
    <t>MPUMALANGA: MSUKALIGWA (MP302)</t>
  </si>
  <si>
    <t>MPUMALANGA: MKHONDO (MP303)</t>
  </si>
  <si>
    <t>MPUMALANGA: PIXLEY KA SEME (MP) (MP304)</t>
  </si>
  <si>
    <t>MPUMALANGA: LEKWA (MP305)</t>
  </si>
  <si>
    <t>MPUMALANGA: DIPALESENG (MP306)</t>
  </si>
  <si>
    <t>MPUMALANGA: GOVAN MBEKI (MP307)</t>
  </si>
  <si>
    <t>MPUMALANGA: GERT SIBANDE (DC30)</t>
  </si>
  <si>
    <t>MPUMALANGA: VICTOR KHANYE (MP311)</t>
  </si>
  <si>
    <t>MPUMALANGA: EMALAHLENI (MP) (MP312)</t>
  </si>
  <si>
    <t>MPUMALANGA: STEVE TSHWETE (MP313)</t>
  </si>
  <si>
    <t>MPUMALANGA: EMAKHAZENI (MP314)</t>
  </si>
  <si>
    <t>MPUMALANGA: THEMBISILE HANI (MP315)</t>
  </si>
  <si>
    <t>MPUMALANGA: DR J.S. MOROKA (MP316)</t>
  </si>
  <si>
    <t>MPUMALANGA: NKANGALA (DC31)</t>
  </si>
  <si>
    <t>MPUMALANGA: THABA CHWEU (MP321)</t>
  </si>
  <si>
    <t>MPUMALANGA: NKOMAZI (MP324)</t>
  </si>
  <si>
    <t>MPUMALANGA: BUSHBUCKRIDGE (MP325)</t>
  </si>
  <si>
    <t>MPUMALANGA: CITY OF MBOMBELA (MP326)</t>
  </si>
  <si>
    <t>MPUMALANGA: EHLANZENI (DC32)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</si>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</sst>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66" fontId="3" fillId="0" borderId="4" xfId="0" applyNumberFormat="1" applyFont="1" applyBorder="1"/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indent="1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Continuous" vertical="justify"/>
    </xf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left" indent="1"/>
      <protection locked="0"/>
    </xf>
    <xf numFmtId="10" fontId="2" fillId="0" borderId="3" xfId="1" applyNumberFormat="1" applyFont="1" applyFill="1" applyBorder="1" applyAlignment="1" applyProtection="1">
      <alignment horizontal="right"/>
    </xf>
    <xf numFmtId="10" fontId="2" fillId="0" borderId="4" xfId="1" applyNumberFormat="1" applyFont="1" applyFill="1" applyBorder="1" applyAlignment="1" applyProtection="1">
      <alignment horizontal="right"/>
    </xf>
    <xf numFmtId="165" fontId="3" fillId="0" borderId="3" xfId="0" applyNumberFormat="1" applyFont="1" applyBorder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/>
    <xf numFmtId="165" fontId="2" fillId="0" borderId="3" xfId="0" applyNumberFormat="1" applyFont="1" applyBorder="1"/>
    <xf numFmtId="165" fontId="2" fillId="0" borderId="0" xfId="0" applyNumberFormat="1" applyFont="1"/>
    <xf numFmtId="10" fontId="2" fillId="0" borderId="9" xfId="1" applyNumberFormat="1" applyFont="1" applyFill="1" applyBorder="1" applyAlignment="1" applyProtection="1">
      <alignment horizontal="right"/>
    </xf>
    <xf numFmtId="10" fontId="2" fillId="0" borderId="10" xfId="1" applyNumberFormat="1" applyFont="1" applyFill="1" applyBorder="1" applyAlignment="1" applyProtection="1">
      <alignment horizontal="right"/>
    </xf>
    <xf numFmtId="0" fontId="2" fillId="0" borderId="10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3" xfId="0" applyFont="1" applyBorder="1" applyAlignment="1">
      <alignment wrapText="1"/>
    </xf>
    <xf numFmtId="167" fontId="10" fillId="0" borderId="4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3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3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9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3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2" fillId="3" borderId="30" xfId="0" applyNumberFormat="1" applyFont="1" applyFill="1" applyBorder="1" applyAlignment="1">
      <alignment horizontal="right"/>
    </xf>
    <xf numFmtId="165" fontId="2" fillId="3" borderId="31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165" fontId="2" fillId="0" borderId="34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left" vertical="top" wrapText="1"/>
    </xf>
    <xf numFmtId="165" fontId="2" fillId="0" borderId="35" xfId="0" applyNumberFormat="1" applyFont="1" applyBorder="1" applyAlignment="1">
      <alignment horizontal="center" vertical="top" wrapText="1"/>
    </xf>
    <xf numFmtId="164" fontId="2" fillId="0" borderId="35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37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5" xfId="0" applyFont="1" applyBorder="1" applyAlignment="1">
      <alignment horizontal="left" indent="1"/>
    </xf>
    <xf numFmtId="168" fontId="11" fillId="0" borderId="4" xfId="0" applyNumberFormat="1" applyFont="1" applyBorder="1" applyAlignment="1">
      <alignment wrapText="1"/>
    </xf>
    <xf numFmtId="168" fontId="11" fillId="0" borderId="4" xfId="0" applyNumberFormat="1" applyFont="1" applyBorder="1" applyAlignment="1">
      <alignment shrinkToFit="1"/>
    </xf>
    <xf numFmtId="167" fontId="11" fillId="0" borderId="3" xfId="0" applyNumberFormat="1" applyFont="1" applyBorder="1" applyAlignment="1">
      <alignment wrapText="1"/>
    </xf>
    <xf numFmtId="167" fontId="11" fillId="0" borderId="0" xfId="0" applyNumberFormat="1" applyFont="1" applyAlignment="1">
      <alignment wrapText="1"/>
    </xf>
    <xf numFmtId="0" fontId="2" fillId="0" borderId="4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168" fontId="11" fillId="0" borderId="1" xfId="0" applyNumberFormat="1" applyFont="1" applyBorder="1" applyAlignment="1">
      <alignment wrapText="1"/>
    </xf>
    <xf numFmtId="168" fontId="11" fillId="0" borderId="1" xfId="0" applyNumberFormat="1" applyFont="1" applyBorder="1" applyAlignment="1">
      <alignment shrinkToFit="1"/>
    </xf>
    <xf numFmtId="167" fontId="10" fillId="0" borderId="3" xfId="0" applyNumberFormat="1" applyFont="1" applyBorder="1" applyAlignment="1">
      <alignment wrapText="1"/>
    </xf>
    <xf numFmtId="167" fontId="10" fillId="0" borderId="0" xfId="0" applyNumberFormat="1" applyFont="1" applyAlignment="1">
      <alignment wrapText="1"/>
    </xf>
    <xf numFmtId="169" fontId="11" fillId="0" borderId="4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4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10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4" xfId="0" applyNumberFormat="1" applyFont="1" applyBorder="1" applyAlignment="1">
      <alignment horizontal="right"/>
    </xf>
    <xf numFmtId="169" fontId="3" fillId="0" borderId="4" xfId="0" applyNumberFormat="1" applyFont="1" applyBorder="1" applyAlignment="1" applyProtection="1">
      <alignment horizontal="right"/>
      <protection locked="0"/>
    </xf>
    <xf numFmtId="169" fontId="2" fillId="0" borderId="3" xfId="0" applyNumberFormat="1" applyFont="1" applyBorder="1" applyAlignment="1">
      <alignment horizontal="right"/>
    </xf>
    <xf numFmtId="169" fontId="2" fillId="0" borderId="37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5" xfId="0" applyNumberFormat="1" applyFont="1" applyBorder="1" applyAlignment="1">
      <alignment wrapText="1"/>
    </xf>
    <xf numFmtId="169" fontId="10" fillId="0" borderId="1" xfId="0" applyNumberFormat="1" applyFont="1" applyBorder="1" applyAlignment="1">
      <alignment wrapText="1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3" fillId="0" borderId="4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9" xfId="0" applyNumberFormat="1" applyFont="1" applyBorder="1"/>
    <xf numFmtId="165" fontId="2" fillId="0" borderId="9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44900000</v>
      </c>
      <c r="C10" s="108"/>
      <c r="D10" s="108"/>
      <c r="E10" s="108">
        <f t="shared" ref="E10:E17" si="0">$B10      +$C10      +$D10</f>
        <v>44900000</v>
      </c>
      <c r="F10" s="109">
        <v>44900000</v>
      </c>
      <c r="G10" s="110">
        <v>44900000</v>
      </c>
      <c r="H10" s="109">
        <v>6677000</v>
      </c>
      <c r="I10" s="110">
        <v>979126</v>
      </c>
      <c r="J10" s="109">
        <v>7597000</v>
      </c>
      <c r="K10" s="110">
        <v>7319761</v>
      </c>
      <c r="L10" s="109"/>
      <c r="M10" s="110"/>
      <c r="N10" s="109"/>
      <c r="O10" s="110"/>
      <c r="P10" s="109">
        <f t="shared" ref="P10:P17" si="1">$H10      +$J10      +$L10      +$N10</f>
        <v>14274000</v>
      </c>
      <c r="Q10" s="110">
        <f t="shared" ref="Q10:Q17" si="2">$I10      +$K10      +$M10      +$O10</f>
        <v>8298887</v>
      </c>
      <c r="R10" s="54">
        <f t="shared" ref="R10:R17" si="3">IF(($H10      =0),0,((($J10      -$H10      )/$H10      )*100))</f>
        <v>13.778643103190054</v>
      </c>
      <c r="S10" s="55">
        <f t="shared" ref="S10:S17" si="4">IF(($I10      =0),0,((($K10      -$I10      )/$I10      )*100))</f>
        <v>647.58110804942362</v>
      </c>
      <c r="T10" s="54">
        <f t="shared" ref="T10:T16" si="5">IF(($E10      =0),0,(($P10      /$E10      )*100))</f>
        <v>31.790645879732736</v>
      </c>
      <c r="U10" s="56">
        <f t="shared" ref="U10:U16" si="6">IF(($E10      =0),0,(($Q10      /$E10      )*100))</f>
        <v>18.483044543429845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42774000</v>
      </c>
      <c r="C11" s="108"/>
      <c r="D11" s="108"/>
      <c r="E11" s="108">
        <f t="shared" si="0"/>
        <v>42774000</v>
      </c>
      <c r="F11" s="109">
        <v>42774000</v>
      </c>
      <c r="G11" s="110">
        <v>24000000</v>
      </c>
      <c r="H11" s="109">
        <v>7303000</v>
      </c>
      <c r="I11" s="110">
        <v>15463293</v>
      </c>
      <c r="J11" s="109">
        <v>9899000</v>
      </c>
      <c r="K11" s="110">
        <v>5703556</v>
      </c>
      <c r="L11" s="109"/>
      <c r="M11" s="110"/>
      <c r="N11" s="109"/>
      <c r="O11" s="110"/>
      <c r="P11" s="109">
        <f t="shared" si="1"/>
        <v>17202000</v>
      </c>
      <c r="Q11" s="110">
        <f t="shared" si="2"/>
        <v>21166849</v>
      </c>
      <c r="R11" s="54">
        <f t="shared" si="3"/>
        <v>35.547035464877446</v>
      </c>
      <c r="S11" s="55">
        <f t="shared" si="4"/>
        <v>-63.115514916518755</v>
      </c>
      <c r="T11" s="54">
        <f t="shared" si="5"/>
        <v>40.216019077009399</v>
      </c>
      <c r="U11" s="56">
        <f t="shared" si="6"/>
        <v>49.48531584607472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59528000</v>
      </c>
      <c r="C14" s="108"/>
      <c r="D14" s="108"/>
      <c r="E14" s="108">
        <f t="shared" si="0"/>
        <v>59528000</v>
      </c>
      <c r="F14" s="109">
        <v>59528000</v>
      </c>
      <c r="G14" s="110">
        <v>39000000</v>
      </c>
      <c r="H14" s="109">
        <v>8906000</v>
      </c>
      <c r="I14" s="110"/>
      <c r="J14" s="109">
        <v>7101000</v>
      </c>
      <c r="K14" s="110">
        <v>14730809</v>
      </c>
      <c r="L14" s="109"/>
      <c r="M14" s="110"/>
      <c r="N14" s="109"/>
      <c r="O14" s="110"/>
      <c r="P14" s="109">
        <f t="shared" si="1"/>
        <v>16007000</v>
      </c>
      <c r="Q14" s="110">
        <f t="shared" si="2"/>
        <v>14730809</v>
      </c>
      <c r="R14" s="54">
        <f t="shared" si="3"/>
        <v>-20.267235571524814</v>
      </c>
      <c r="S14" s="55">
        <f t="shared" si="4"/>
        <v>0</v>
      </c>
      <c r="T14" s="54">
        <f t="shared" si="5"/>
        <v>26.889866953366482</v>
      </c>
      <c r="U14" s="56">
        <f t="shared" si="6"/>
        <v>24.746017000403171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15000000</v>
      </c>
      <c r="C15" s="108"/>
      <c r="D15" s="108"/>
      <c r="E15" s="108">
        <f t="shared" si="0"/>
        <v>15000000</v>
      </c>
      <c r="F15" s="109">
        <v>15000000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47000000</v>
      </c>
      <c r="C16" s="108"/>
      <c r="D16" s="108"/>
      <c r="E16" s="108">
        <f t="shared" si="0"/>
        <v>47000000</v>
      </c>
      <c r="F16" s="109">
        <v>47000000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209202000</v>
      </c>
      <c r="C17" s="111">
        <f>SUM(C9:C16)</f>
        <v>0</v>
      </c>
      <c r="D17" s="111"/>
      <c r="E17" s="111">
        <f t="shared" si="0"/>
        <v>209202000</v>
      </c>
      <c r="F17" s="112">
        <f t="shared" ref="F17:O17" si="7">SUM(F9:F16)</f>
        <v>209202000</v>
      </c>
      <c r="G17" s="113">
        <f t="shared" si="7"/>
        <v>107900000</v>
      </c>
      <c r="H17" s="112">
        <f t="shared" si="7"/>
        <v>22886000</v>
      </c>
      <c r="I17" s="113">
        <f t="shared" si="7"/>
        <v>16442419</v>
      </c>
      <c r="J17" s="112">
        <f t="shared" si="7"/>
        <v>24597000</v>
      </c>
      <c r="K17" s="113">
        <f t="shared" si="7"/>
        <v>27754126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47483000</v>
      </c>
      <c r="Q17" s="113">
        <f t="shared" si="2"/>
        <v>44196545</v>
      </c>
      <c r="R17" s="58">
        <f t="shared" si="3"/>
        <v>7.4761863147775927</v>
      </c>
      <c r="S17" s="59">
        <f t="shared" si="4"/>
        <v>68.795880946714718</v>
      </c>
      <c r="T17" s="58">
        <f>IF((SUM($E9:$E14))=0,0,(P17/(SUM($E9:$E14))*100))</f>
        <v>32.257034551160991</v>
      </c>
      <c r="U17" s="60">
        <f>IF((SUM($E9:$E14))=0,0,(Q17/(SUM($E9:$E14))*100))</f>
        <v>30.024418825831173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71088000</v>
      </c>
      <c r="C19" s="108"/>
      <c r="D19" s="108"/>
      <c r="E19" s="108">
        <f t="shared" ref="E19:E26" si="8">$B19      +$C19      +$D19</f>
        <v>71088000</v>
      </c>
      <c r="F19" s="109">
        <v>71088000</v>
      </c>
      <c r="G19" s="110">
        <v>33327000</v>
      </c>
      <c r="H19" s="109">
        <v>8322000</v>
      </c>
      <c r="I19" s="110"/>
      <c r="J19" s="109">
        <v>25005000</v>
      </c>
      <c r="K19" s="110"/>
      <c r="L19" s="109"/>
      <c r="M19" s="110"/>
      <c r="N19" s="109"/>
      <c r="O19" s="110"/>
      <c r="P19" s="109">
        <f t="shared" ref="P19:P26" si="9">$H19      +$J19      +$L19      +$N19</f>
        <v>33327000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200.46863734679167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46.881330182309249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102035000</v>
      </c>
      <c r="C23" s="108"/>
      <c r="D23" s="108"/>
      <c r="E23" s="108">
        <f t="shared" si="8"/>
        <v>102035000</v>
      </c>
      <c r="F23" s="109">
        <v>102035000</v>
      </c>
      <c r="G23" s="110">
        <v>59987000</v>
      </c>
      <c r="H23" s="109">
        <v>6174000</v>
      </c>
      <c r="I23" s="110">
        <v>5266166</v>
      </c>
      <c r="J23" s="109">
        <v>17817000</v>
      </c>
      <c r="K23" s="110">
        <v>15480166</v>
      </c>
      <c r="L23" s="109"/>
      <c r="M23" s="110"/>
      <c r="N23" s="109"/>
      <c r="O23" s="110"/>
      <c r="P23" s="109">
        <f t="shared" si="9"/>
        <v>23991000</v>
      </c>
      <c r="Q23" s="110">
        <f t="shared" si="10"/>
        <v>20746332</v>
      </c>
      <c r="R23" s="54">
        <f t="shared" si="11"/>
        <v>188.58114674441205</v>
      </c>
      <c r="S23" s="55">
        <f t="shared" si="12"/>
        <v>193.95514687535487</v>
      </c>
      <c r="T23" s="54">
        <f t="shared" si="13"/>
        <v>23.512520213652177</v>
      </c>
      <c r="U23" s="56">
        <f t="shared" si="14"/>
        <v>20.332564316166021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173123000</v>
      </c>
      <c r="C26" s="111">
        <f>SUM(C19:C25)</f>
        <v>0</v>
      </c>
      <c r="D26" s="111"/>
      <c r="E26" s="111">
        <f t="shared" si="8"/>
        <v>173123000</v>
      </c>
      <c r="F26" s="112">
        <f t="shared" ref="F26:O26" si="15">SUM(F19:F25)</f>
        <v>173123000</v>
      </c>
      <c r="G26" s="113">
        <f t="shared" si="15"/>
        <v>93314000</v>
      </c>
      <c r="H26" s="112">
        <f t="shared" si="15"/>
        <v>14496000</v>
      </c>
      <c r="I26" s="113">
        <f t="shared" si="15"/>
        <v>5266166</v>
      </c>
      <c r="J26" s="112">
        <f t="shared" si="15"/>
        <v>42822000</v>
      </c>
      <c r="K26" s="113">
        <f t="shared" si="15"/>
        <v>15480166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57318000</v>
      </c>
      <c r="Q26" s="113">
        <f t="shared" si="10"/>
        <v>20746332</v>
      </c>
      <c r="R26" s="58">
        <f t="shared" si="11"/>
        <v>195.40562913907286</v>
      </c>
      <c r="S26" s="59">
        <f t="shared" si="12"/>
        <v>193.95514687535487</v>
      </c>
      <c r="T26" s="58">
        <f>IF(($E26-$E21-$E25)   =0,0,($P26   /($E26-$E21-$E25)   )*100)</f>
        <v>33.108252514108464</v>
      </c>
      <c r="U26" s="60">
        <f>IF(($E26-$E21-$E25)   =0,0,($Q26   /($E26-$E21-$E25)   )*100)</f>
        <v>11.983579304887277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8026000</v>
      </c>
      <c r="C31" s="108"/>
      <c r="D31" s="108"/>
      <c r="E31" s="108">
        <f>$B31      +$C31      +$D31</f>
        <v>8026000</v>
      </c>
      <c r="F31" s="109">
        <v>8026000</v>
      </c>
      <c r="G31" s="110">
        <v>5707000</v>
      </c>
      <c r="H31" s="109">
        <v>789000</v>
      </c>
      <c r="I31" s="110">
        <v>729694</v>
      </c>
      <c r="J31" s="109">
        <v>2562000</v>
      </c>
      <c r="K31" s="110">
        <v>2458020</v>
      </c>
      <c r="L31" s="109"/>
      <c r="M31" s="110"/>
      <c r="N31" s="109"/>
      <c r="O31" s="110"/>
      <c r="P31" s="109">
        <f>$H31      +$J31      +$L31      +$N31</f>
        <v>3351000</v>
      </c>
      <c r="Q31" s="110">
        <f>$I31      +$K31      +$M31      +$O31</f>
        <v>3187714</v>
      </c>
      <c r="R31" s="54">
        <f>IF(($H31      =0),0,((($J31      -$H31      )/$H31      )*100))</f>
        <v>224.71482889733841</v>
      </c>
      <c r="S31" s="55">
        <f>IF(($I31      =0),0,((($K31      -$I31      )/$I31      )*100))</f>
        <v>236.85627125891128</v>
      </c>
      <c r="T31" s="54">
        <f>IF(($E31      =0),0,(($P31      /$E31      )*100))</f>
        <v>41.751806628457508</v>
      </c>
      <c r="U31" s="56">
        <f>IF(($E31      =0),0,(($Q31      /$E31      )*100))</f>
        <v>39.717343633192129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8026000</v>
      </c>
      <c r="C32" s="111">
        <f>SUM(C28:C31)</f>
        <v>0</v>
      </c>
      <c r="D32" s="111"/>
      <c r="E32" s="111">
        <f>$B32      +$C32      +$D32</f>
        <v>8026000</v>
      </c>
      <c r="F32" s="112">
        <f t="shared" ref="F32:O32" si="16">SUM(F28:F31)</f>
        <v>8026000</v>
      </c>
      <c r="G32" s="113">
        <f t="shared" si="16"/>
        <v>5707000</v>
      </c>
      <c r="H32" s="112">
        <f t="shared" si="16"/>
        <v>789000</v>
      </c>
      <c r="I32" s="113">
        <f t="shared" si="16"/>
        <v>729694</v>
      </c>
      <c r="J32" s="112">
        <f t="shared" si="16"/>
        <v>2562000</v>
      </c>
      <c r="K32" s="113">
        <f t="shared" si="16"/>
        <v>2458020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3351000</v>
      </c>
      <c r="Q32" s="113">
        <f>$I32      +$K32      +$M32      +$O32</f>
        <v>3187714</v>
      </c>
      <c r="R32" s="58">
        <f>IF(($H32      =0),0,((($J32      -$H32      )/$H32      )*100))</f>
        <v>224.71482889733841</v>
      </c>
      <c r="S32" s="59">
        <f>IF(($I32      =0),0,((($K32      -$I32      )/$I32      )*100))</f>
        <v>236.85627125891128</v>
      </c>
      <c r="T32" s="58">
        <f>IF($E32   =0,0,($P32   /$E32   )*100)</f>
        <v>41.751806628457508</v>
      </c>
      <c r="U32" s="60">
        <f>IF($E32   =0,0,($Q32   /$E32   )*100)</f>
        <v>39.717343633192129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53350000</v>
      </c>
      <c r="C34" s="108"/>
      <c r="D34" s="108"/>
      <c r="E34" s="108">
        <f>$B34      +$C34      +$D34</f>
        <v>53350000</v>
      </c>
      <c r="F34" s="109">
        <v>53350000</v>
      </c>
      <c r="G34" s="110">
        <v>37344000</v>
      </c>
      <c r="H34" s="109">
        <v>11561000</v>
      </c>
      <c r="I34" s="110">
        <v>17754261</v>
      </c>
      <c r="J34" s="109">
        <v>10066000</v>
      </c>
      <c r="K34" s="110">
        <v>11907081</v>
      </c>
      <c r="L34" s="109"/>
      <c r="M34" s="110"/>
      <c r="N34" s="109"/>
      <c r="O34" s="110"/>
      <c r="P34" s="109">
        <f>$H34      +$J34      +$L34      +$N34</f>
        <v>21627000</v>
      </c>
      <c r="Q34" s="110">
        <f>$I34      +$K34      +$M34      +$O34</f>
        <v>29661342</v>
      </c>
      <c r="R34" s="54">
        <f>IF(($H34      =0),0,((($J34      -$H34      )/$H34      )*100))</f>
        <v>-12.931407317706082</v>
      </c>
      <c r="S34" s="55">
        <f>IF(($I34      =0),0,((($K34      -$I34      )/$I34      )*100))</f>
        <v>-32.93395315073942</v>
      </c>
      <c r="T34" s="54">
        <f>IF(($E34      =0),0,(($P34      /$E34      )*100))</f>
        <v>40.537956888472351</v>
      </c>
      <c r="U34" s="56">
        <f>IF(($E34      =0),0,(($Q34      /$E34      )*100))</f>
        <v>55.597641986879097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53350000</v>
      </c>
      <c r="C35" s="111">
        <f>C34</f>
        <v>0</v>
      </c>
      <c r="D35" s="111"/>
      <c r="E35" s="111">
        <f>$B35      +$C35      +$D35</f>
        <v>53350000</v>
      </c>
      <c r="F35" s="112">
        <f t="shared" ref="F35:O35" si="17">F34</f>
        <v>53350000</v>
      </c>
      <c r="G35" s="113">
        <f t="shared" si="17"/>
        <v>37344000</v>
      </c>
      <c r="H35" s="112">
        <f t="shared" si="17"/>
        <v>11561000</v>
      </c>
      <c r="I35" s="113">
        <f t="shared" si="17"/>
        <v>17754261</v>
      </c>
      <c r="J35" s="112">
        <f t="shared" si="17"/>
        <v>10066000</v>
      </c>
      <c r="K35" s="113">
        <f t="shared" si="17"/>
        <v>11907081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21627000</v>
      </c>
      <c r="Q35" s="113">
        <f>$I35      +$K35      +$M35      +$O35</f>
        <v>29661342</v>
      </c>
      <c r="R35" s="58">
        <f>IF(($H35      =0),0,((($J35      -$H35      )/$H35      )*100))</f>
        <v>-12.931407317706082</v>
      </c>
      <c r="S35" s="59">
        <f>IF(($I35      =0),0,((($K35      -$I35      )/$I35      )*100))</f>
        <v>-32.93395315073942</v>
      </c>
      <c r="T35" s="58">
        <f>IF($E35   =0,0,($P35   /$E35   )*100)</f>
        <v>40.537956888472351</v>
      </c>
      <c r="U35" s="60">
        <f>IF($E35   =0,0,($Q35   /$E35   )*100)</f>
        <v>55.597641986879097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186600000</v>
      </c>
      <c r="C37" s="108"/>
      <c r="D37" s="108"/>
      <c r="E37" s="108">
        <f t="shared" ref="E37:E42" si="18">$B37      +$C37      +$D37</f>
        <v>186600000</v>
      </c>
      <c r="F37" s="109">
        <v>186600000</v>
      </c>
      <c r="G37" s="110">
        <v>117107000</v>
      </c>
      <c r="H37" s="109">
        <v>37190000</v>
      </c>
      <c r="I37" s="110">
        <v>25449135</v>
      </c>
      <c r="J37" s="109">
        <v>63244000</v>
      </c>
      <c r="K37" s="110">
        <v>54419376</v>
      </c>
      <c r="L37" s="109"/>
      <c r="M37" s="110"/>
      <c r="N37" s="109"/>
      <c r="O37" s="110"/>
      <c r="P37" s="109">
        <f t="shared" ref="P37:P42" si="19">$H37      +$J37      +$L37      +$N37</f>
        <v>100434000</v>
      </c>
      <c r="Q37" s="110">
        <f t="shared" ref="Q37:Q42" si="20">$I37      +$K37      +$M37      +$O37</f>
        <v>79868511</v>
      </c>
      <c r="R37" s="54">
        <f t="shared" ref="R37:R42" si="21">IF(($H37      =0),0,((($J37      -$H37      )/$H37      )*100))</f>
        <v>70.056466792148427</v>
      </c>
      <c r="S37" s="55">
        <f t="shared" ref="S37:S42" si="22">IF(($I37      =0),0,((($K37      -$I37      )/$I37      )*100))</f>
        <v>113.83585728945206</v>
      </c>
      <c r="T37" s="54">
        <f t="shared" ref="T37:T41" si="23">IF(($E37      =0),0,(($P37      /$E37      )*100))</f>
        <v>53.823151125401921</v>
      </c>
      <c r="U37" s="56">
        <f t="shared" ref="U37:U41" si="24">IF(($E37      =0),0,(($Q37      /$E37      )*100))</f>
        <v>42.801988745980708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266745000</v>
      </c>
      <c r="C38" s="108"/>
      <c r="D38" s="108"/>
      <c r="E38" s="108">
        <f t="shared" si="18"/>
        <v>266745000</v>
      </c>
      <c r="F38" s="109">
        <v>242527000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33000000</v>
      </c>
      <c r="C40" s="108"/>
      <c r="D40" s="108"/>
      <c r="E40" s="108">
        <f t="shared" si="18"/>
        <v>33000000</v>
      </c>
      <c r="F40" s="109">
        <v>33000000</v>
      </c>
      <c r="G40" s="110">
        <v>20050000</v>
      </c>
      <c r="H40" s="109"/>
      <c r="I40" s="110"/>
      <c r="J40" s="109">
        <v>14457000</v>
      </c>
      <c r="K40" s="110">
        <v>10010686</v>
      </c>
      <c r="L40" s="109"/>
      <c r="M40" s="110"/>
      <c r="N40" s="109"/>
      <c r="O40" s="110"/>
      <c r="P40" s="109">
        <f t="shared" si="19"/>
        <v>14457000</v>
      </c>
      <c r="Q40" s="110">
        <f t="shared" si="20"/>
        <v>10010686</v>
      </c>
      <c r="R40" s="54">
        <f t="shared" si="21"/>
        <v>0</v>
      </c>
      <c r="S40" s="55">
        <f t="shared" si="22"/>
        <v>0</v>
      </c>
      <c r="T40" s="54">
        <f t="shared" si="23"/>
        <v>43.809090909090912</v>
      </c>
      <c r="U40" s="56">
        <f t="shared" si="24"/>
        <v>30.335412121212119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486345000</v>
      </c>
      <c r="C42" s="111">
        <f>SUM(C37:C41)</f>
        <v>0</v>
      </c>
      <c r="D42" s="111"/>
      <c r="E42" s="111">
        <f t="shared" si="18"/>
        <v>486345000</v>
      </c>
      <c r="F42" s="112">
        <f t="shared" ref="F42:O42" si="25">SUM(F37:F41)</f>
        <v>462127000</v>
      </c>
      <c r="G42" s="113">
        <f t="shared" si="25"/>
        <v>137157000</v>
      </c>
      <c r="H42" s="112">
        <f t="shared" si="25"/>
        <v>37190000</v>
      </c>
      <c r="I42" s="113">
        <f t="shared" si="25"/>
        <v>25449135</v>
      </c>
      <c r="J42" s="112">
        <f t="shared" si="25"/>
        <v>77701000</v>
      </c>
      <c r="K42" s="113">
        <f t="shared" si="25"/>
        <v>64430062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114891000</v>
      </c>
      <c r="Q42" s="113">
        <f t="shared" si="20"/>
        <v>89879197</v>
      </c>
      <c r="R42" s="58">
        <f t="shared" si="21"/>
        <v>108.9298198440441</v>
      </c>
      <c r="S42" s="59">
        <f t="shared" si="22"/>
        <v>153.17191330864489</v>
      </c>
      <c r="T42" s="58">
        <f>IF((+$E37+$E40) =0,0,(P42   /(+$E37+$E40) )*100)</f>
        <v>52.318306010928964</v>
      </c>
      <c r="U42" s="60">
        <f>IF((+$E37+$E40) =0,0,(Q42   /(+$E37+$E40) )*100)</f>
        <v>40.928596083788705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400887000</v>
      </c>
      <c r="C45" s="108"/>
      <c r="D45" s="108"/>
      <c r="E45" s="108">
        <f t="shared" si="26"/>
        <v>400887000</v>
      </c>
      <c r="F45" s="109">
        <v>400887000</v>
      </c>
      <c r="G45" s="110">
        <v>326887000</v>
      </c>
      <c r="H45" s="109">
        <v>39437000</v>
      </c>
      <c r="I45" s="110">
        <v>20223917</v>
      </c>
      <c r="J45" s="109">
        <v>82172000</v>
      </c>
      <c r="K45" s="110">
        <v>68546209</v>
      </c>
      <c r="L45" s="109"/>
      <c r="M45" s="110"/>
      <c r="N45" s="109"/>
      <c r="O45" s="110"/>
      <c r="P45" s="109">
        <f t="shared" si="27"/>
        <v>121609000</v>
      </c>
      <c r="Q45" s="110">
        <f t="shared" si="28"/>
        <v>88770126</v>
      </c>
      <c r="R45" s="54">
        <f t="shared" si="29"/>
        <v>108.36270507391536</v>
      </c>
      <c r="S45" s="55">
        <f t="shared" si="30"/>
        <v>238.93636430568813</v>
      </c>
      <c r="T45" s="54">
        <f t="shared" si="31"/>
        <v>30.33498217702245</v>
      </c>
      <c r="U45" s="56">
        <f t="shared" si="32"/>
        <v>22.14342844741785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535042000</v>
      </c>
      <c r="C46" s="108"/>
      <c r="D46" s="108"/>
      <c r="E46" s="108">
        <f t="shared" si="26"/>
        <v>535042000</v>
      </c>
      <c r="F46" s="109">
        <v>535042000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468966000</v>
      </c>
      <c r="C53" s="108"/>
      <c r="D53" s="108"/>
      <c r="E53" s="108">
        <f t="shared" si="26"/>
        <v>468966000</v>
      </c>
      <c r="F53" s="109">
        <v>468966000</v>
      </c>
      <c r="G53" s="110">
        <v>345677000</v>
      </c>
      <c r="H53" s="109">
        <v>122685000</v>
      </c>
      <c r="I53" s="110">
        <v>60960780</v>
      </c>
      <c r="J53" s="109">
        <v>106066000</v>
      </c>
      <c r="K53" s="110">
        <v>95394443</v>
      </c>
      <c r="L53" s="109"/>
      <c r="M53" s="110"/>
      <c r="N53" s="109"/>
      <c r="O53" s="110"/>
      <c r="P53" s="109">
        <f t="shared" si="27"/>
        <v>228751000</v>
      </c>
      <c r="Q53" s="110">
        <f t="shared" si="28"/>
        <v>156355223</v>
      </c>
      <c r="R53" s="54">
        <f t="shared" si="29"/>
        <v>-13.546073277091738</v>
      </c>
      <c r="S53" s="55">
        <f t="shared" si="30"/>
        <v>56.484944910481794</v>
      </c>
      <c r="T53" s="54">
        <f t="shared" si="31"/>
        <v>48.777736552330019</v>
      </c>
      <c r="U53" s="56">
        <f t="shared" si="32"/>
        <v>33.340417642217133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117026000</v>
      </c>
      <c r="C54" s="108"/>
      <c r="D54" s="108"/>
      <c r="E54" s="108">
        <f t="shared" si="26"/>
        <v>117026000</v>
      </c>
      <c r="F54" s="109">
        <v>117026000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1521921000</v>
      </c>
      <c r="C55" s="111">
        <f>SUM(C44:C54)</f>
        <v>0</v>
      </c>
      <c r="D55" s="111"/>
      <c r="E55" s="111">
        <f t="shared" si="26"/>
        <v>1521921000</v>
      </c>
      <c r="F55" s="112">
        <f t="shared" ref="F55:O55" si="33">SUM(F44:F54)</f>
        <v>1521921000</v>
      </c>
      <c r="G55" s="113">
        <f t="shared" si="33"/>
        <v>672564000</v>
      </c>
      <c r="H55" s="112">
        <f t="shared" si="33"/>
        <v>162122000</v>
      </c>
      <c r="I55" s="113">
        <f t="shared" si="33"/>
        <v>81184697</v>
      </c>
      <c r="J55" s="112">
        <f t="shared" si="33"/>
        <v>188238000</v>
      </c>
      <c r="K55" s="113">
        <f t="shared" si="33"/>
        <v>163940652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350360000</v>
      </c>
      <c r="Q55" s="113">
        <f t="shared" si="28"/>
        <v>245125349</v>
      </c>
      <c r="R55" s="58">
        <f t="shared" si="29"/>
        <v>16.108856293408667</v>
      </c>
      <c r="S55" s="59">
        <f t="shared" si="30"/>
        <v>101.93541154683376</v>
      </c>
      <c r="T55" s="58">
        <f>IF((+$E45+$E47+$E49+$E50+$E53) =0,0,(P55   /(+$E45+$E47+$E49+$E50+$E53) )*100)</f>
        <v>40.278069972742522</v>
      </c>
      <c r="U55" s="60">
        <f>IF((+$E45+$E47+$E49+$E50+$E53) =0,0,(Q55   /(+$E45+$E47+$E49+$E50+$E53) )*100)</f>
        <v>28.180088934567106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2451967000</v>
      </c>
      <c r="C69" s="120">
        <f>SUM(C9:C16,C19:C25,C28:C31,C34,C37:C41,C44:C54,C57:C60,C63:C67)</f>
        <v>0</v>
      </c>
      <c r="D69" s="120"/>
      <c r="E69" s="120">
        <f t="shared" si="35"/>
        <v>2451967000</v>
      </c>
      <c r="F69" s="121">
        <f t="shared" ref="F69:O69" si="43">SUM(F9:F16,F19:F25,F28:F31,F34,F37:F41,F44:F54,F57:F60,F63:F67)</f>
        <v>2427749000</v>
      </c>
      <c r="G69" s="122">
        <f t="shared" si="43"/>
        <v>1053986000</v>
      </c>
      <c r="H69" s="121">
        <f t="shared" si="43"/>
        <v>249044000</v>
      </c>
      <c r="I69" s="122">
        <f t="shared" si="43"/>
        <v>146826372</v>
      </c>
      <c r="J69" s="121">
        <f t="shared" si="43"/>
        <v>345986000</v>
      </c>
      <c r="K69" s="122">
        <f t="shared" si="43"/>
        <v>285970107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595030000</v>
      </c>
      <c r="Q69" s="122">
        <f t="shared" si="37"/>
        <v>432796479</v>
      </c>
      <c r="R69" s="67">
        <f t="shared" si="38"/>
        <v>38.925651692070481</v>
      </c>
      <c r="S69" s="68">
        <f t="shared" si="39"/>
        <v>94.767536039097934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40.446479430433527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29.418842554892283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2143028000</v>
      </c>
      <c r="C71" s="108"/>
      <c r="D71" s="108"/>
      <c r="E71" s="108">
        <f>$B71      +$C71      +$D71</f>
        <v>2143028000</v>
      </c>
      <c r="F71" s="109">
        <v>2143028000</v>
      </c>
      <c r="G71" s="110">
        <v>1672297000</v>
      </c>
      <c r="H71" s="109">
        <v>595907000</v>
      </c>
      <c r="I71" s="110">
        <v>327738972</v>
      </c>
      <c r="J71" s="109">
        <v>679130000</v>
      </c>
      <c r="K71" s="110">
        <v>670235236</v>
      </c>
      <c r="L71" s="109"/>
      <c r="M71" s="110"/>
      <c r="N71" s="109"/>
      <c r="O71" s="110"/>
      <c r="P71" s="109">
        <f>$H71      +$J71      +$L71      +$N71</f>
        <v>1275037000</v>
      </c>
      <c r="Q71" s="110">
        <f>$I71      +$K71      +$M71      +$O71</f>
        <v>997974208</v>
      </c>
      <c r="R71" s="54">
        <f>IF(($H71      =0),0,((($J71      -$H71      )/$H71      )*100))</f>
        <v>13.965769826499772</v>
      </c>
      <c r="S71" s="55">
        <f>IF(($I71      =0),0,((($K71      -$I71      )/$I71      )*100))</f>
        <v>104.50275776174705</v>
      </c>
      <c r="T71" s="54">
        <f>IF(($E71      =0),0,(($P71      /$E71      )*100))</f>
        <v>59.496982773906822</v>
      </c>
      <c r="U71" s="56">
        <f>IF(($E71      =0),0,(($Q71      /$E71      )*100))</f>
        <v>46.568416651578978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14135000</v>
      </c>
      <c r="C72" s="108"/>
      <c r="D72" s="108"/>
      <c r="E72" s="108">
        <f>$B72      +$C72      +$D72</f>
        <v>14135000</v>
      </c>
      <c r="F72" s="109">
        <v>14135000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2157163000</v>
      </c>
      <c r="C73" s="117">
        <f>SUM(C71:C72)</f>
        <v>0</v>
      </c>
      <c r="D73" s="117"/>
      <c r="E73" s="117">
        <f>$B73      +$C73      +$D73</f>
        <v>2157163000</v>
      </c>
      <c r="F73" s="118">
        <f t="shared" ref="F73:O73" si="44">SUM(F71:F72)</f>
        <v>2157163000</v>
      </c>
      <c r="G73" s="119">
        <f t="shared" si="44"/>
        <v>1672297000</v>
      </c>
      <c r="H73" s="118">
        <f t="shared" si="44"/>
        <v>595907000</v>
      </c>
      <c r="I73" s="119">
        <f t="shared" si="44"/>
        <v>327738972</v>
      </c>
      <c r="J73" s="118">
        <f t="shared" si="44"/>
        <v>679130000</v>
      </c>
      <c r="K73" s="119">
        <f t="shared" si="44"/>
        <v>670235236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1275037000</v>
      </c>
      <c r="Q73" s="119">
        <f>$I73      +$K73      +$M73      +$O73</f>
        <v>997974208</v>
      </c>
      <c r="R73" s="63">
        <f>IF(($H73      =0),0,((($J73      -$H73      )/$H73      )*100))</f>
        <v>13.965769826499772</v>
      </c>
      <c r="S73" s="64">
        <f>IF(($I73      =0),0,((($K73      -$I73      )/$I73      )*100))</f>
        <v>104.50275776174705</v>
      </c>
      <c r="T73" s="63">
        <f>IF(($E71      =0),0,(($P71      /$E71      )*100))</f>
        <v>59.496982773906822</v>
      </c>
      <c r="U73" s="65">
        <f>IF($E71   =0,0,($Q71   /$E71 )*100)</f>
        <v>46.568416651578978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2157163000</v>
      </c>
      <c r="C74" s="120">
        <f>SUM(C71:C72)</f>
        <v>0</v>
      </c>
      <c r="D74" s="120"/>
      <c r="E74" s="120">
        <f>$B74      +$C74      +$D74</f>
        <v>2157163000</v>
      </c>
      <c r="F74" s="121">
        <f t="shared" ref="F74:O74" si="45">SUM(F71:F72)</f>
        <v>2157163000</v>
      </c>
      <c r="G74" s="122">
        <f t="shared" si="45"/>
        <v>1672297000</v>
      </c>
      <c r="H74" s="121">
        <f t="shared" si="45"/>
        <v>595907000</v>
      </c>
      <c r="I74" s="122">
        <f t="shared" si="45"/>
        <v>327738972</v>
      </c>
      <c r="J74" s="121">
        <f t="shared" si="45"/>
        <v>679130000</v>
      </c>
      <c r="K74" s="122">
        <f t="shared" si="45"/>
        <v>670235236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1275037000</v>
      </c>
      <c r="Q74" s="122">
        <f>$I74      +$K74      +$M74      +$O74</f>
        <v>997974208</v>
      </c>
      <c r="R74" s="67">
        <f>IF(($H74      =0),0,((($J74      -$H74      )/$H74      )*100))</f>
        <v>13.965769826499772</v>
      </c>
      <c r="S74" s="68">
        <f>IF(($I74      =0),0,((($K74      -$I74      )/$I74      )*100))</f>
        <v>104.50275776174705</v>
      </c>
      <c r="T74" s="67">
        <f>IF(($E71      =0),0,(($P71      /$E71      )*100))</f>
        <v>59.496982773906822</v>
      </c>
      <c r="U74" s="71">
        <f>IF($E71   =0,0,($Q71   /$E71 )*100)</f>
        <v>46.568416651578978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4609130000</v>
      </c>
      <c r="C75" s="120">
        <f>SUM(C9:C16,C19:C25,C28:C31,C34,C37:C41,C44:C54,C57:C60,C63:C67,C71:C72)</f>
        <v>0</v>
      </c>
      <c r="D75" s="120"/>
      <c r="E75" s="120">
        <f>$B75      +$C75      +$D75</f>
        <v>4609130000</v>
      </c>
      <c r="F75" s="121">
        <f t="shared" ref="F75:O75" si="46">SUM(F9:F16,F19:F25,F28:F31,F34,F37:F41,F44:F54,F57:F60,F63:F67,F71:F72)</f>
        <v>4584912000</v>
      </c>
      <c r="G75" s="122">
        <f t="shared" si="46"/>
        <v>2726283000</v>
      </c>
      <c r="H75" s="121">
        <f t="shared" si="46"/>
        <v>844951000</v>
      </c>
      <c r="I75" s="122">
        <f t="shared" si="46"/>
        <v>474565344</v>
      </c>
      <c r="J75" s="121">
        <f t="shared" si="46"/>
        <v>1025116000</v>
      </c>
      <c r="K75" s="122">
        <f t="shared" si="46"/>
        <v>956205343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1870067000</v>
      </c>
      <c r="Q75" s="122">
        <f>$I75      +$K75      +$M75      +$O75</f>
        <v>1430770687</v>
      </c>
      <c r="R75" s="67">
        <f>IF(($H75      =0),0,((($J75      -$H75      )/$H75      )*100))</f>
        <v>21.32253823002754</v>
      </c>
      <c r="S75" s="68">
        <f>IF(($I75      =0),0,((($K75      -$I75      )/$I75      )*100))</f>
        <v>101.49076520008168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51.742468973615608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39.587676741237715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HE8xJFNz7p9z74azXCT76jvphaTw6ohcOpP17xXmkWHcal65kQXT/xIQEBV2Do942One/jtZsPUSPnTOPfPgHw==" saltValue="MGCQluiC5AmG/7hE0IgBl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541000</v>
      </c>
      <c r="I10" s="110"/>
      <c r="J10" s="109">
        <v>365000</v>
      </c>
      <c r="K10" s="110"/>
      <c r="L10" s="109"/>
      <c r="M10" s="110"/>
      <c r="N10" s="109"/>
      <c r="O10" s="110"/>
      <c r="P10" s="109">
        <f t="shared" ref="P10:P17" si="1">$H10      +$J10      +$L10      +$N10</f>
        <v>906000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-32.532347504621072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47.684210526315788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1900000</v>
      </c>
      <c r="C17" s="111">
        <f>SUM(C9:C16)</f>
        <v>0</v>
      </c>
      <c r="D17" s="111"/>
      <c r="E17" s="111">
        <f t="shared" si="0"/>
        <v>1900000</v>
      </c>
      <c r="F17" s="112">
        <f t="shared" ref="F17:O17" si="7">SUM(F9:F16)</f>
        <v>1900000</v>
      </c>
      <c r="G17" s="113">
        <f t="shared" si="7"/>
        <v>1900000</v>
      </c>
      <c r="H17" s="112">
        <f t="shared" si="7"/>
        <v>541000</v>
      </c>
      <c r="I17" s="113">
        <f t="shared" si="7"/>
        <v>0</v>
      </c>
      <c r="J17" s="112">
        <f t="shared" si="7"/>
        <v>365000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906000</v>
      </c>
      <c r="Q17" s="113">
        <f t="shared" si="2"/>
        <v>0</v>
      </c>
      <c r="R17" s="58">
        <f t="shared" si="3"/>
        <v>-32.532347504621072</v>
      </c>
      <c r="S17" s="59">
        <f t="shared" si="4"/>
        <v>0</v>
      </c>
      <c r="T17" s="58">
        <f>IF((SUM($E9:$E14))=0,0,(P17/(SUM($E9:$E14))*100))</f>
        <v>47.684210526315788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1976000</v>
      </c>
      <c r="C34" s="108"/>
      <c r="D34" s="108"/>
      <c r="E34" s="108">
        <f>$B34      +$C34      +$D34</f>
        <v>1976000</v>
      </c>
      <c r="F34" s="109">
        <v>1976000</v>
      </c>
      <c r="G34" s="110">
        <v>1383000</v>
      </c>
      <c r="H34" s="109">
        <v>494000</v>
      </c>
      <c r="I34" s="110"/>
      <c r="J34" s="109">
        <v>562000</v>
      </c>
      <c r="K34" s="110"/>
      <c r="L34" s="109"/>
      <c r="M34" s="110"/>
      <c r="N34" s="109"/>
      <c r="O34" s="110"/>
      <c r="P34" s="109">
        <f>$H34      +$J34      +$L34      +$N34</f>
        <v>1056000</v>
      </c>
      <c r="Q34" s="110">
        <f>$I34      +$K34      +$M34      +$O34</f>
        <v>0</v>
      </c>
      <c r="R34" s="54">
        <f>IF(($H34      =0),0,((($J34      -$H34      )/$H34      )*100))</f>
        <v>13.765182186234817</v>
      </c>
      <c r="S34" s="55">
        <f>IF(($I34      =0),0,((($K34      -$I34      )/$I34      )*100))</f>
        <v>0</v>
      </c>
      <c r="T34" s="54">
        <f>IF(($E34      =0),0,(($P34      /$E34      )*100))</f>
        <v>53.441295546558706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1976000</v>
      </c>
      <c r="C35" s="111">
        <f>C34</f>
        <v>0</v>
      </c>
      <c r="D35" s="111"/>
      <c r="E35" s="111">
        <f>$B35      +$C35      +$D35</f>
        <v>1976000</v>
      </c>
      <c r="F35" s="112">
        <f t="shared" ref="F35:O35" si="17">F34</f>
        <v>1976000</v>
      </c>
      <c r="G35" s="113">
        <f t="shared" si="17"/>
        <v>1383000</v>
      </c>
      <c r="H35" s="112">
        <f t="shared" si="17"/>
        <v>494000</v>
      </c>
      <c r="I35" s="113">
        <f t="shared" si="17"/>
        <v>0</v>
      </c>
      <c r="J35" s="112">
        <f t="shared" si="17"/>
        <v>562000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1056000</v>
      </c>
      <c r="Q35" s="113">
        <f>$I35      +$K35      +$M35      +$O35</f>
        <v>0</v>
      </c>
      <c r="R35" s="58">
        <f>IF(($H35      =0),0,((($J35      -$H35      )/$H35      )*100))</f>
        <v>13.765182186234817</v>
      </c>
      <c r="S35" s="59">
        <f>IF(($I35      =0),0,((($K35      -$I35      )/$I35      )*100))</f>
        <v>0</v>
      </c>
      <c r="T35" s="58">
        <f>IF($E35   =0,0,($P35   /$E35   )*100)</f>
        <v>53.441295546558706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22552000</v>
      </c>
      <c r="C38" s="108"/>
      <c r="D38" s="108"/>
      <c r="E38" s="108">
        <f t="shared" si="18"/>
        <v>22552000</v>
      </c>
      <c r="F38" s="109">
        <v>20505000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22552000</v>
      </c>
      <c r="C42" s="111">
        <f>SUM(C37:C41)</f>
        <v>0</v>
      </c>
      <c r="D42" s="111"/>
      <c r="E42" s="111">
        <f t="shared" si="18"/>
        <v>22552000</v>
      </c>
      <c r="F42" s="112">
        <f t="shared" ref="F42:O42" si="25">SUM(F37:F41)</f>
        <v>20505000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17000000</v>
      </c>
      <c r="C54" s="108"/>
      <c r="D54" s="108"/>
      <c r="E54" s="108">
        <f t="shared" si="26"/>
        <v>17000000</v>
      </c>
      <c r="F54" s="109">
        <v>17000000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17000000</v>
      </c>
      <c r="C55" s="111">
        <f>SUM(C44:C54)</f>
        <v>0</v>
      </c>
      <c r="D55" s="111"/>
      <c r="E55" s="111">
        <f t="shared" si="26"/>
        <v>17000000</v>
      </c>
      <c r="F55" s="112">
        <f t="shared" ref="F55:O55" si="33">SUM(F44:F54)</f>
        <v>17000000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43428000</v>
      </c>
      <c r="C69" s="120">
        <f>SUM(C9:C16,C19:C25,C28:C31,C34,C37:C41,C44:C54,C57:C60,C63:C67)</f>
        <v>0</v>
      </c>
      <c r="D69" s="120"/>
      <c r="E69" s="120">
        <f t="shared" si="35"/>
        <v>43428000</v>
      </c>
      <c r="F69" s="121">
        <f t="shared" ref="F69:O69" si="43">SUM(F9:F16,F19:F25,F28:F31,F34,F37:F41,F44:F54,F57:F60,F63:F67)</f>
        <v>41381000</v>
      </c>
      <c r="G69" s="122">
        <f t="shared" si="43"/>
        <v>3283000</v>
      </c>
      <c r="H69" s="121">
        <f t="shared" si="43"/>
        <v>1035000</v>
      </c>
      <c r="I69" s="122">
        <f t="shared" si="43"/>
        <v>0</v>
      </c>
      <c r="J69" s="121">
        <f t="shared" si="43"/>
        <v>927000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1962000</v>
      </c>
      <c r="Q69" s="122">
        <f t="shared" si="37"/>
        <v>0</v>
      </c>
      <c r="R69" s="67">
        <f t="shared" si="38"/>
        <v>-10.434782608695652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50.619195046439621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29618000</v>
      </c>
      <c r="C71" s="108"/>
      <c r="D71" s="108"/>
      <c r="E71" s="108">
        <f>$B71      +$C71      +$D71</f>
        <v>29618000</v>
      </c>
      <c r="F71" s="109">
        <v>29618000</v>
      </c>
      <c r="G71" s="110">
        <v>24246000</v>
      </c>
      <c r="H71" s="109">
        <v>3377000</v>
      </c>
      <c r="I71" s="110"/>
      <c r="J71" s="109">
        <v>10653000</v>
      </c>
      <c r="K71" s="110"/>
      <c r="L71" s="109"/>
      <c r="M71" s="110"/>
      <c r="N71" s="109"/>
      <c r="O71" s="110"/>
      <c r="P71" s="109">
        <f>$H71      +$J71      +$L71      +$N71</f>
        <v>14030000</v>
      </c>
      <c r="Q71" s="110">
        <f>$I71      +$K71      +$M71      +$O71</f>
        <v>0</v>
      </c>
      <c r="R71" s="54">
        <f>IF(($H71      =0),0,((($J71      -$H71      )/$H71      )*100))</f>
        <v>215.45750666271837</v>
      </c>
      <c r="S71" s="55">
        <f>IF(($I71      =0),0,((($K71      -$I71      )/$I71      )*100))</f>
        <v>0</v>
      </c>
      <c r="T71" s="54">
        <f>IF(($E71      =0),0,(($P71      /$E71      )*100))</f>
        <v>47.369842663245329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29618000</v>
      </c>
      <c r="C73" s="117">
        <f>SUM(C71:C72)</f>
        <v>0</v>
      </c>
      <c r="D73" s="117"/>
      <c r="E73" s="117">
        <f>$B73      +$C73      +$D73</f>
        <v>29618000</v>
      </c>
      <c r="F73" s="118">
        <f t="shared" ref="F73:O73" si="44">SUM(F71:F72)</f>
        <v>29618000</v>
      </c>
      <c r="G73" s="119">
        <f t="shared" si="44"/>
        <v>24246000</v>
      </c>
      <c r="H73" s="118">
        <f t="shared" si="44"/>
        <v>3377000</v>
      </c>
      <c r="I73" s="119">
        <f t="shared" si="44"/>
        <v>0</v>
      </c>
      <c r="J73" s="118">
        <f t="shared" si="44"/>
        <v>10653000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14030000</v>
      </c>
      <c r="Q73" s="119">
        <f>$I73      +$K73      +$M73      +$O73</f>
        <v>0</v>
      </c>
      <c r="R73" s="63">
        <f>IF(($H73      =0),0,((($J73      -$H73      )/$H73      )*100))</f>
        <v>215.45750666271837</v>
      </c>
      <c r="S73" s="64">
        <f>IF(($I73      =0),0,((($K73      -$I73      )/$I73      )*100))</f>
        <v>0</v>
      </c>
      <c r="T73" s="63">
        <f>IF(($E71      =0),0,(($P71      /$E71      )*100))</f>
        <v>47.369842663245329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29618000</v>
      </c>
      <c r="C74" s="120">
        <f>SUM(C71:C72)</f>
        <v>0</v>
      </c>
      <c r="D74" s="120"/>
      <c r="E74" s="120">
        <f>$B74      +$C74      +$D74</f>
        <v>29618000</v>
      </c>
      <c r="F74" s="121">
        <f t="shared" ref="F74:O74" si="45">SUM(F71:F72)</f>
        <v>29618000</v>
      </c>
      <c r="G74" s="122">
        <f t="shared" si="45"/>
        <v>24246000</v>
      </c>
      <c r="H74" s="121">
        <f t="shared" si="45"/>
        <v>3377000</v>
      </c>
      <c r="I74" s="122">
        <f t="shared" si="45"/>
        <v>0</v>
      </c>
      <c r="J74" s="121">
        <f t="shared" si="45"/>
        <v>10653000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14030000</v>
      </c>
      <c r="Q74" s="122">
        <f>$I74      +$K74      +$M74      +$O74</f>
        <v>0</v>
      </c>
      <c r="R74" s="67">
        <f>IF(($H74      =0),0,((($J74      -$H74      )/$H74      )*100))</f>
        <v>215.45750666271837</v>
      </c>
      <c r="S74" s="68">
        <f>IF(($I74      =0),0,((($K74      -$I74      )/$I74      )*100))</f>
        <v>0</v>
      </c>
      <c r="T74" s="67">
        <f>IF(($E71      =0),0,(($P71      /$E71      )*100))</f>
        <v>47.369842663245329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73046000</v>
      </c>
      <c r="C75" s="120">
        <f>SUM(C9:C16,C19:C25,C28:C31,C34,C37:C41,C44:C54,C57:C60,C63:C67,C71:C72)</f>
        <v>0</v>
      </c>
      <c r="D75" s="120"/>
      <c r="E75" s="120">
        <f>$B75      +$C75      +$D75</f>
        <v>73046000</v>
      </c>
      <c r="F75" s="121">
        <f t="shared" ref="F75:O75" si="46">SUM(F9:F16,F19:F25,F28:F31,F34,F37:F41,F44:F54,F57:F60,F63:F67,F71:F72)</f>
        <v>70999000</v>
      </c>
      <c r="G75" s="122">
        <f t="shared" si="46"/>
        <v>27529000</v>
      </c>
      <c r="H75" s="121">
        <f t="shared" si="46"/>
        <v>4412000</v>
      </c>
      <c r="I75" s="122">
        <f t="shared" si="46"/>
        <v>0</v>
      </c>
      <c r="J75" s="121">
        <f t="shared" si="46"/>
        <v>11580000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15992000</v>
      </c>
      <c r="Q75" s="122">
        <f>$I75      +$K75      +$M75      +$O75</f>
        <v>0</v>
      </c>
      <c r="R75" s="67">
        <f>IF(($H75      =0),0,((($J75      -$H75      )/$H75      )*100))</f>
        <v>162.46600181323663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47.745864931032422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g3j26U9FvyioS1/MCVl0sCrRLB7wEnfU/RQNG1i+ckoQM9vr2/nTWf3WEz+nF67Mh04Rp6lP/6CMgbsi1x7rNw==" saltValue="y2nkRlhqboXIdGOC9OqZB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36000</v>
      </c>
      <c r="I10" s="110">
        <v>-2400819</v>
      </c>
      <c r="J10" s="109">
        <v>183000</v>
      </c>
      <c r="K10" s="110">
        <v>1253813</v>
      </c>
      <c r="L10" s="109"/>
      <c r="M10" s="110"/>
      <c r="N10" s="109"/>
      <c r="O10" s="110"/>
      <c r="P10" s="109">
        <f t="shared" ref="P10:P17" si="1">$H10      +$J10      +$L10      +$N10</f>
        <v>219000</v>
      </c>
      <c r="Q10" s="110">
        <f t="shared" ref="Q10:Q17" si="2">$I10      +$K10      +$M10      +$O10</f>
        <v>-1147006</v>
      </c>
      <c r="R10" s="54">
        <f t="shared" ref="R10:R17" si="3">IF(($H10      =0),0,((($J10      -$H10      )/$H10      )*100))</f>
        <v>408.33333333333331</v>
      </c>
      <c r="S10" s="55">
        <f t="shared" ref="S10:S17" si="4">IF(($I10      =0),0,((($K10      -$I10      )/$I10      )*100))</f>
        <v>-152.22438676135101</v>
      </c>
      <c r="T10" s="54">
        <f t="shared" ref="T10:T16" si="5">IF(($E10      =0),0,(($P10      /$E10      )*100))</f>
        <v>7.3</v>
      </c>
      <c r="U10" s="56">
        <f t="shared" ref="U10:U16" si="6">IF(($E10      =0),0,(($Q10      /$E10      )*100))</f>
        <v>-38.233533333333334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6000000</v>
      </c>
      <c r="C14" s="108"/>
      <c r="D14" s="108"/>
      <c r="E14" s="108">
        <f t="shared" si="0"/>
        <v>6000000</v>
      </c>
      <c r="F14" s="109">
        <v>6000000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10000000</v>
      </c>
      <c r="C15" s="108"/>
      <c r="D15" s="108"/>
      <c r="E15" s="108">
        <f t="shared" si="0"/>
        <v>10000000</v>
      </c>
      <c r="F15" s="109">
        <v>10000000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19000000</v>
      </c>
      <c r="C17" s="111">
        <f>SUM(C9:C16)</f>
        <v>0</v>
      </c>
      <c r="D17" s="111"/>
      <c r="E17" s="111">
        <f t="shared" si="0"/>
        <v>19000000</v>
      </c>
      <c r="F17" s="112">
        <f t="shared" ref="F17:O17" si="7">SUM(F9:F16)</f>
        <v>19000000</v>
      </c>
      <c r="G17" s="113">
        <f t="shared" si="7"/>
        <v>3000000</v>
      </c>
      <c r="H17" s="112">
        <f t="shared" si="7"/>
        <v>36000</v>
      </c>
      <c r="I17" s="113">
        <f t="shared" si="7"/>
        <v>-2400819</v>
      </c>
      <c r="J17" s="112">
        <f t="shared" si="7"/>
        <v>183000</v>
      </c>
      <c r="K17" s="113">
        <f t="shared" si="7"/>
        <v>1253813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219000</v>
      </c>
      <c r="Q17" s="113">
        <f t="shared" si="2"/>
        <v>-1147006</v>
      </c>
      <c r="R17" s="58">
        <f t="shared" si="3"/>
        <v>408.33333333333331</v>
      </c>
      <c r="S17" s="59">
        <f t="shared" si="4"/>
        <v>-152.22438676135101</v>
      </c>
      <c r="T17" s="58">
        <f>IF((SUM($E9:$E14))=0,0,(P17/(SUM($E9:$E14))*100))</f>
        <v>2.4333333333333331</v>
      </c>
      <c r="U17" s="60">
        <f>IF((SUM($E9:$E14))=0,0,(Q17/(SUM($E9:$E14))*100))</f>
        <v>-12.744511111111112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4434000</v>
      </c>
      <c r="C34" s="108"/>
      <c r="D34" s="108"/>
      <c r="E34" s="108">
        <f>$B34      +$C34      +$D34</f>
        <v>4434000</v>
      </c>
      <c r="F34" s="109">
        <v>4434000</v>
      </c>
      <c r="G34" s="110">
        <v>3104000</v>
      </c>
      <c r="H34" s="109">
        <v>1109000</v>
      </c>
      <c r="I34" s="110">
        <v>11474</v>
      </c>
      <c r="J34" s="109">
        <v>224000</v>
      </c>
      <c r="K34" s="110">
        <v>309309</v>
      </c>
      <c r="L34" s="109"/>
      <c r="M34" s="110"/>
      <c r="N34" s="109"/>
      <c r="O34" s="110"/>
      <c r="P34" s="109">
        <f>$H34      +$J34      +$L34      +$N34</f>
        <v>1333000</v>
      </c>
      <c r="Q34" s="110">
        <f>$I34      +$K34      +$M34      +$O34</f>
        <v>320783</v>
      </c>
      <c r="R34" s="54">
        <f>IF(($H34      =0),0,((($J34      -$H34      )/$H34      )*100))</f>
        <v>-79.801623083859326</v>
      </c>
      <c r="S34" s="55">
        <f>IF(($I34      =0),0,((($K34      -$I34      )/$I34      )*100))</f>
        <v>2595.7381906919991</v>
      </c>
      <c r="T34" s="54">
        <f>IF(($E34      =0),0,(($P34      /$E34      )*100))</f>
        <v>30.063148398737034</v>
      </c>
      <c r="U34" s="56">
        <f>IF(($E34      =0),0,(($Q34      /$E34      )*100))</f>
        <v>7.2346188543076231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4434000</v>
      </c>
      <c r="C35" s="111">
        <f>C34</f>
        <v>0</v>
      </c>
      <c r="D35" s="111"/>
      <c r="E35" s="111">
        <f>$B35      +$C35      +$D35</f>
        <v>4434000</v>
      </c>
      <c r="F35" s="112">
        <f t="shared" ref="F35:O35" si="17">F34</f>
        <v>4434000</v>
      </c>
      <c r="G35" s="113">
        <f t="shared" si="17"/>
        <v>3104000</v>
      </c>
      <c r="H35" s="112">
        <f t="shared" si="17"/>
        <v>1109000</v>
      </c>
      <c r="I35" s="113">
        <f t="shared" si="17"/>
        <v>11474</v>
      </c>
      <c r="J35" s="112">
        <f t="shared" si="17"/>
        <v>224000</v>
      </c>
      <c r="K35" s="113">
        <f t="shared" si="17"/>
        <v>309309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1333000</v>
      </c>
      <c r="Q35" s="113">
        <f>$I35      +$K35      +$M35      +$O35</f>
        <v>320783</v>
      </c>
      <c r="R35" s="58">
        <f>IF(($H35      =0),0,((($J35      -$H35      )/$H35      )*100))</f>
        <v>-79.801623083859326</v>
      </c>
      <c r="S35" s="59">
        <f>IF(($I35      =0),0,((($K35      -$I35      )/$I35      )*100))</f>
        <v>2595.7381906919991</v>
      </c>
      <c r="T35" s="58">
        <f>IF($E35   =0,0,($P35   /$E35   )*100)</f>
        <v>30.063148398737034</v>
      </c>
      <c r="U35" s="60">
        <f>IF($E35   =0,0,($Q35   /$E35   )*100)</f>
        <v>7.2346188543076231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27731000</v>
      </c>
      <c r="C37" s="108"/>
      <c r="D37" s="108"/>
      <c r="E37" s="108">
        <f t="shared" ref="E37:E42" si="18">$B37      +$C37      +$D37</f>
        <v>27731000</v>
      </c>
      <c r="F37" s="109">
        <v>27731000</v>
      </c>
      <c r="G37" s="110">
        <v>18026000</v>
      </c>
      <c r="H37" s="109">
        <v>1123000</v>
      </c>
      <c r="I37" s="110"/>
      <c r="J37" s="109">
        <v>12598000</v>
      </c>
      <c r="K37" s="110">
        <v>13893520</v>
      </c>
      <c r="L37" s="109"/>
      <c r="M37" s="110"/>
      <c r="N37" s="109"/>
      <c r="O37" s="110"/>
      <c r="P37" s="109">
        <f t="shared" ref="P37:P42" si="19">$H37      +$J37      +$L37      +$N37</f>
        <v>13721000</v>
      </c>
      <c r="Q37" s="110">
        <f t="shared" ref="Q37:Q42" si="20">$I37      +$K37      +$M37      +$O37</f>
        <v>13893520</v>
      </c>
      <c r="R37" s="54">
        <f t="shared" ref="R37:R42" si="21">IF(($H37      =0),0,((($J37      -$H37      )/$H37      )*100))</f>
        <v>1021.8165627782724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49.478922505499263</v>
      </c>
      <c r="U37" s="56">
        <f t="shared" ref="U37:U41" si="24">IF(($E37      =0),0,(($Q37      /$E37      )*100))</f>
        <v>50.101042154989003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3000000</v>
      </c>
      <c r="C40" s="108"/>
      <c r="D40" s="108"/>
      <c r="E40" s="108">
        <f t="shared" si="18"/>
        <v>3000000</v>
      </c>
      <c r="F40" s="109">
        <v>3000000</v>
      </c>
      <c r="G40" s="110">
        <v>2000000</v>
      </c>
      <c r="H40" s="109"/>
      <c r="I40" s="110"/>
      <c r="J40" s="109">
        <v>1895000</v>
      </c>
      <c r="K40" s="110">
        <v>1047651</v>
      </c>
      <c r="L40" s="109"/>
      <c r="M40" s="110"/>
      <c r="N40" s="109"/>
      <c r="O40" s="110"/>
      <c r="P40" s="109">
        <f t="shared" si="19"/>
        <v>1895000</v>
      </c>
      <c r="Q40" s="110">
        <f t="shared" si="20"/>
        <v>1047651</v>
      </c>
      <c r="R40" s="54">
        <f t="shared" si="21"/>
        <v>0</v>
      </c>
      <c r="S40" s="55">
        <f t="shared" si="22"/>
        <v>0</v>
      </c>
      <c r="T40" s="54">
        <f t="shared" si="23"/>
        <v>63.166666666666671</v>
      </c>
      <c r="U40" s="56">
        <f t="shared" si="24"/>
        <v>34.921700000000001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30731000</v>
      </c>
      <c r="C42" s="111">
        <f>SUM(C37:C41)</f>
        <v>0</v>
      </c>
      <c r="D42" s="111"/>
      <c r="E42" s="111">
        <f t="shared" si="18"/>
        <v>30731000</v>
      </c>
      <c r="F42" s="112">
        <f t="shared" ref="F42:O42" si="25">SUM(F37:F41)</f>
        <v>30731000</v>
      </c>
      <c r="G42" s="113">
        <f t="shared" si="25"/>
        <v>20026000</v>
      </c>
      <c r="H42" s="112">
        <f t="shared" si="25"/>
        <v>1123000</v>
      </c>
      <c r="I42" s="113">
        <f t="shared" si="25"/>
        <v>0</v>
      </c>
      <c r="J42" s="112">
        <f t="shared" si="25"/>
        <v>14493000</v>
      </c>
      <c r="K42" s="113">
        <f t="shared" si="25"/>
        <v>14941171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15616000</v>
      </c>
      <c r="Q42" s="113">
        <f t="shared" si="20"/>
        <v>14941171</v>
      </c>
      <c r="R42" s="58">
        <f t="shared" si="21"/>
        <v>1190.5609973285841</v>
      </c>
      <c r="S42" s="59">
        <f t="shared" si="22"/>
        <v>0</v>
      </c>
      <c r="T42" s="58">
        <f>IF((+$E37+$E40) =0,0,(P42   /(+$E37+$E40) )*100)</f>
        <v>50.815137808727343</v>
      </c>
      <c r="U42" s="60">
        <f>IF((+$E37+$E40) =0,0,(Q42   /(+$E37+$E40) )*100)</f>
        <v>48.619215124792554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30000000</v>
      </c>
      <c r="C45" s="108"/>
      <c r="D45" s="108"/>
      <c r="E45" s="108">
        <f t="shared" si="26"/>
        <v>30000000</v>
      </c>
      <c r="F45" s="109">
        <v>30000000</v>
      </c>
      <c r="G45" s="110">
        <v>22000000</v>
      </c>
      <c r="H45" s="109">
        <v>2788000</v>
      </c>
      <c r="I45" s="110">
        <v>-6141107</v>
      </c>
      <c r="J45" s="109">
        <v>1139000</v>
      </c>
      <c r="K45" s="110">
        <v>-9394268</v>
      </c>
      <c r="L45" s="109"/>
      <c r="M45" s="110"/>
      <c r="N45" s="109"/>
      <c r="O45" s="110"/>
      <c r="P45" s="109">
        <f t="shared" si="27"/>
        <v>3927000</v>
      </c>
      <c r="Q45" s="110">
        <f t="shared" si="28"/>
        <v>-15535375</v>
      </c>
      <c r="R45" s="54">
        <f t="shared" si="29"/>
        <v>-59.146341463414629</v>
      </c>
      <c r="S45" s="55">
        <f t="shared" si="30"/>
        <v>52.973527411263142</v>
      </c>
      <c r="T45" s="54">
        <f t="shared" si="31"/>
        <v>13.089999999999998</v>
      </c>
      <c r="U45" s="56">
        <f t="shared" si="32"/>
        <v>-51.78458333333333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15494000</v>
      </c>
      <c r="C53" s="108"/>
      <c r="D53" s="108"/>
      <c r="E53" s="108">
        <f t="shared" si="26"/>
        <v>15494000</v>
      </c>
      <c r="F53" s="109">
        <v>15494000</v>
      </c>
      <c r="G53" s="110">
        <v>2494000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45494000</v>
      </c>
      <c r="C55" s="111">
        <f>SUM(C44:C54)</f>
        <v>0</v>
      </c>
      <c r="D55" s="111"/>
      <c r="E55" s="111">
        <f t="shared" si="26"/>
        <v>45494000</v>
      </c>
      <c r="F55" s="112">
        <f t="shared" ref="F55:O55" si="33">SUM(F44:F54)</f>
        <v>45494000</v>
      </c>
      <c r="G55" s="113">
        <f t="shared" si="33"/>
        <v>24494000</v>
      </c>
      <c r="H55" s="112">
        <f t="shared" si="33"/>
        <v>2788000</v>
      </c>
      <c r="I55" s="113">
        <f t="shared" si="33"/>
        <v>-6141107</v>
      </c>
      <c r="J55" s="112">
        <f t="shared" si="33"/>
        <v>1139000</v>
      </c>
      <c r="K55" s="113">
        <f t="shared" si="33"/>
        <v>-9394268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3927000</v>
      </c>
      <c r="Q55" s="113">
        <f t="shared" si="28"/>
        <v>-15535375</v>
      </c>
      <c r="R55" s="58">
        <f t="shared" si="29"/>
        <v>-59.146341463414629</v>
      </c>
      <c r="S55" s="59">
        <f t="shared" si="30"/>
        <v>52.973527411263142</v>
      </c>
      <c r="T55" s="58">
        <f>IF((+$E45+$E47+$E49+$E50+$E53) =0,0,(P55   /(+$E45+$E47+$E49+$E50+$E53) )*100)</f>
        <v>8.6319075042862785</v>
      </c>
      <c r="U55" s="60">
        <f>IF((+$E45+$E47+$E49+$E50+$E53) =0,0,(Q55   /(+$E45+$E47+$E49+$E50+$E53) )*100)</f>
        <v>-34.148184375961662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99659000</v>
      </c>
      <c r="C69" s="120">
        <f>SUM(C9:C16,C19:C25,C28:C31,C34,C37:C41,C44:C54,C57:C60,C63:C67)</f>
        <v>0</v>
      </c>
      <c r="D69" s="120"/>
      <c r="E69" s="120">
        <f t="shared" si="35"/>
        <v>99659000</v>
      </c>
      <c r="F69" s="121">
        <f t="shared" ref="F69:O69" si="43">SUM(F9:F16,F19:F25,F28:F31,F34,F37:F41,F44:F54,F57:F60,F63:F67)</f>
        <v>99659000</v>
      </c>
      <c r="G69" s="122">
        <f t="shared" si="43"/>
        <v>50624000</v>
      </c>
      <c r="H69" s="121">
        <f t="shared" si="43"/>
        <v>5056000</v>
      </c>
      <c r="I69" s="122">
        <f t="shared" si="43"/>
        <v>-8530452</v>
      </c>
      <c r="J69" s="121">
        <f t="shared" si="43"/>
        <v>16039000</v>
      </c>
      <c r="K69" s="122">
        <f t="shared" si="43"/>
        <v>7110025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21095000</v>
      </c>
      <c r="Q69" s="122">
        <f t="shared" si="37"/>
        <v>-1420427</v>
      </c>
      <c r="R69" s="67">
        <f t="shared" si="38"/>
        <v>217.22705696202533</v>
      </c>
      <c r="S69" s="68">
        <f t="shared" si="39"/>
        <v>-183.34874869467643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23.528033995471731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-1.5842547875840687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146292000</v>
      </c>
      <c r="C71" s="108"/>
      <c r="D71" s="108"/>
      <c r="E71" s="108">
        <f>$B71      +$C71      +$D71</f>
        <v>146292000</v>
      </c>
      <c r="F71" s="109">
        <v>146292000</v>
      </c>
      <c r="G71" s="110">
        <v>86376000</v>
      </c>
      <c r="H71" s="109">
        <v>23635000</v>
      </c>
      <c r="I71" s="110">
        <v>30333912</v>
      </c>
      <c r="J71" s="109">
        <v>47903000</v>
      </c>
      <c r="K71" s="110">
        <v>43607451</v>
      </c>
      <c r="L71" s="109"/>
      <c r="M71" s="110"/>
      <c r="N71" s="109"/>
      <c r="O71" s="110"/>
      <c r="P71" s="109">
        <f>$H71      +$J71      +$L71      +$N71</f>
        <v>71538000</v>
      </c>
      <c r="Q71" s="110">
        <f>$I71      +$K71      +$M71      +$O71</f>
        <v>73941363</v>
      </c>
      <c r="R71" s="54">
        <f>IF(($H71      =0),0,((($J71      -$H71      )/$H71      )*100))</f>
        <v>102.67823143642903</v>
      </c>
      <c r="S71" s="55">
        <f>IF(($I71      =0),0,((($K71      -$I71      )/$I71      )*100))</f>
        <v>43.758085010598045</v>
      </c>
      <c r="T71" s="54">
        <f>IF(($E71      =0),0,(($P71      /$E71      )*100))</f>
        <v>48.900828480026249</v>
      </c>
      <c r="U71" s="56">
        <f>IF(($E71      =0),0,(($Q71      /$E71      )*100))</f>
        <v>50.543681814453286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146292000</v>
      </c>
      <c r="C73" s="117">
        <f>SUM(C71:C72)</f>
        <v>0</v>
      </c>
      <c r="D73" s="117"/>
      <c r="E73" s="117">
        <f>$B73      +$C73      +$D73</f>
        <v>146292000</v>
      </c>
      <c r="F73" s="118">
        <f t="shared" ref="F73:O73" si="44">SUM(F71:F72)</f>
        <v>146292000</v>
      </c>
      <c r="G73" s="119">
        <f t="shared" si="44"/>
        <v>86376000</v>
      </c>
      <c r="H73" s="118">
        <f t="shared" si="44"/>
        <v>23635000</v>
      </c>
      <c r="I73" s="119">
        <f t="shared" si="44"/>
        <v>30333912</v>
      </c>
      <c r="J73" s="118">
        <f t="shared" si="44"/>
        <v>47903000</v>
      </c>
      <c r="K73" s="119">
        <f t="shared" si="44"/>
        <v>43607451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71538000</v>
      </c>
      <c r="Q73" s="119">
        <f>$I73      +$K73      +$M73      +$O73</f>
        <v>73941363</v>
      </c>
      <c r="R73" s="63">
        <f>IF(($H73      =0),0,((($J73      -$H73      )/$H73      )*100))</f>
        <v>102.67823143642903</v>
      </c>
      <c r="S73" s="64">
        <f>IF(($I73      =0),0,((($K73      -$I73      )/$I73      )*100))</f>
        <v>43.758085010598045</v>
      </c>
      <c r="T73" s="63">
        <f>IF(($E71      =0),0,(($P71      /$E71      )*100))</f>
        <v>48.900828480026249</v>
      </c>
      <c r="U73" s="65">
        <f>IF($E71   =0,0,($Q71   /$E71 )*100)</f>
        <v>50.543681814453286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146292000</v>
      </c>
      <c r="C74" s="120">
        <f>SUM(C71:C72)</f>
        <v>0</v>
      </c>
      <c r="D74" s="120"/>
      <c r="E74" s="120">
        <f>$B74      +$C74      +$D74</f>
        <v>146292000</v>
      </c>
      <c r="F74" s="121">
        <f t="shared" ref="F74:O74" si="45">SUM(F71:F72)</f>
        <v>146292000</v>
      </c>
      <c r="G74" s="122">
        <f t="shared" si="45"/>
        <v>86376000</v>
      </c>
      <c r="H74" s="121">
        <f t="shared" si="45"/>
        <v>23635000</v>
      </c>
      <c r="I74" s="122">
        <f t="shared" si="45"/>
        <v>30333912</v>
      </c>
      <c r="J74" s="121">
        <f t="shared" si="45"/>
        <v>47903000</v>
      </c>
      <c r="K74" s="122">
        <f t="shared" si="45"/>
        <v>43607451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71538000</v>
      </c>
      <c r="Q74" s="122">
        <f>$I74      +$K74      +$M74      +$O74</f>
        <v>73941363</v>
      </c>
      <c r="R74" s="67">
        <f>IF(($H74      =0),0,((($J74      -$H74      )/$H74      )*100))</f>
        <v>102.67823143642903</v>
      </c>
      <c r="S74" s="68">
        <f>IF(($I74      =0),0,((($K74      -$I74      )/$I74      )*100))</f>
        <v>43.758085010598045</v>
      </c>
      <c r="T74" s="67">
        <f>IF(($E71      =0),0,(($P71      /$E71      )*100))</f>
        <v>48.900828480026249</v>
      </c>
      <c r="U74" s="71">
        <f>IF($E71   =0,0,($Q71   /$E71 )*100)</f>
        <v>50.543681814453286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245951000</v>
      </c>
      <c r="C75" s="120">
        <f>SUM(C9:C16,C19:C25,C28:C31,C34,C37:C41,C44:C54,C57:C60,C63:C67,C71:C72)</f>
        <v>0</v>
      </c>
      <c r="D75" s="120"/>
      <c r="E75" s="120">
        <f>$B75      +$C75      +$D75</f>
        <v>245951000</v>
      </c>
      <c r="F75" s="121">
        <f t="shared" ref="F75:O75" si="46">SUM(F9:F16,F19:F25,F28:F31,F34,F37:F41,F44:F54,F57:F60,F63:F67,F71:F72)</f>
        <v>245951000</v>
      </c>
      <c r="G75" s="122">
        <f t="shared" si="46"/>
        <v>137000000</v>
      </c>
      <c r="H75" s="121">
        <f t="shared" si="46"/>
        <v>28691000</v>
      </c>
      <c r="I75" s="122">
        <f t="shared" si="46"/>
        <v>21803460</v>
      </c>
      <c r="J75" s="121">
        <f t="shared" si="46"/>
        <v>63942000</v>
      </c>
      <c r="K75" s="122">
        <f t="shared" si="46"/>
        <v>50717476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92633000</v>
      </c>
      <c r="Q75" s="122">
        <f>$I75      +$K75      +$M75      +$O75</f>
        <v>72520936</v>
      </c>
      <c r="R75" s="67">
        <f>IF(($H75      =0),0,((($J75      -$H75      )/$H75      )*100))</f>
        <v>122.86431285071974</v>
      </c>
      <c r="S75" s="68">
        <f>IF(($I75      =0),0,((($K75      -$I75      )/$I75      )*100))</f>
        <v>132.61205331630853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39.259422507215483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30.735591711838474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1uCPUClIBi0xhqdoK+1Xoz6L8YolMBaRgdOh/V5P0H9K3z5SV4cV5kB0CWoE/y2UrsaQUXcAn4SKKXx5TDnUPQ==" saltValue="VOidbmALGhowbGbmLuvUx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44000</v>
      </c>
      <c r="I10" s="110"/>
      <c r="J10" s="109">
        <v>211000</v>
      </c>
      <c r="K10" s="110"/>
      <c r="L10" s="109"/>
      <c r="M10" s="110"/>
      <c r="N10" s="109"/>
      <c r="O10" s="110"/>
      <c r="P10" s="109">
        <f t="shared" ref="P10:P17" si="1">$H10      +$J10      +$L10      +$N10</f>
        <v>255000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379.54545454545456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13.421052631578947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1900000</v>
      </c>
      <c r="C17" s="111">
        <f>SUM(C9:C16)</f>
        <v>0</v>
      </c>
      <c r="D17" s="111"/>
      <c r="E17" s="111">
        <f t="shared" si="0"/>
        <v>1900000</v>
      </c>
      <c r="F17" s="112">
        <f t="shared" ref="F17:O17" si="7">SUM(F9:F16)</f>
        <v>1900000</v>
      </c>
      <c r="G17" s="113">
        <f t="shared" si="7"/>
        <v>1900000</v>
      </c>
      <c r="H17" s="112">
        <f t="shared" si="7"/>
        <v>44000</v>
      </c>
      <c r="I17" s="113">
        <f t="shared" si="7"/>
        <v>0</v>
      </c>
      <c r="J17" s="112">
        <f t="shared" si="7"/>
        <v>211000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255000</v>
      </c>
      <c r="Q17" s="113">
        <f t="shared" si="2"/>
        <v>0</v>
      </c>
      <c r="R17" s="58">
        <f t="shared" si="3"/>
        <v>379.54545454545456</v>
      </c>
      <c r="S17" s="59">
        <f t="shared" si="4"/>
        <v>0</v>
      </c>
      <c r="T17" s="58">
        <f>IF((SUM($E9:$E14))=0,0,(P17/(SUM($E9:$E14))*100))</f>
        <v>13.421052631578947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71088000</v>
      </c>
      <c r="C19" s="108"/>
      <c r="D19" s="108"/>
      <c r="E19" s="108">
        <f t="shared" ref="E19:E26" si="8">$B19      +$C19      +$D19</f>
        <v>71088000</v>
      </c>
      <c r="F19" s="109">
        <v>71088000</v>
      </c>
      <c r="G19" s="110">
        <v>33327000</v>
      </c>
      <c r="H19" s="109">
        <v>8322000</v>
      </c>
      <c r="I19" s="110"/>
      <c r="J19" s="109">
        <v>25005000</v>
      </c>
      <c r="K19" s="110"/>
      <c r="L19" s="109"/>
      <c r="M19" s="110"/>
      <c r="N19" s="109"/>
      <c r="O19" s="110"/>
      <c r="P19" s="109">
        <f t="shared" ref="P19:P26" si="9">$H19      +$J19      +$L19      +$N19</f>
        <v>33327000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200.46863734679167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46.881330182309249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71088000</v>
      </c>
      <c r="C26" s="111">
        <f>SUM(C19:C25)</f>
        <v>0</v>
      </c>
      <c r="D26" s="111"/>
      <c r="E26" s="111">
        <f t="shared" si="8"/>
        <v>71088000</v>
      </c>
      <c r="F26" s="112">
        <f t="shared" ref="F26:O26" si="15">SUM(F19:F25)</f>
        <v>71088000</v>
      </c>
      <c r="G26" s="113">
        <f t="shared" si="15"/>
        <v>33327000</v>
      </c>
      <c r="H26" s="112">
        <f t="shared" si="15"/>
        <v>8322000</v>
      </c>
      <c r="I26" s="113">
        <f t="shared" si="15"/>
        <v>0</v>
      </c>
      <c r="J26" s="112">
        <f t="shared" si="15"/>
        <v>25005000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33327000</v>
      </c>
      <c r="Q26" s="113">
        <f t="shared" si="10"/>
        <v>0</v>
      </c>
      <c r="R26" s="58">
        <f t="shared" si="11"/>
        <v>200.46863734679167</v>
      </c>
      <c r="S26" s="59">
        <f t="shared" si="12"/>
        <v>0</v>
      </c>
      <c r="T26" s="58">
        <f>IF(($E26-$E21-$E25)   =0,0,($P26   /($E26-$E21-$E25)   )*100)</f>
        <v>46.881330182309249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2210000</v>
      </c>
      <c r="C34" s="108"/>
      <c r="D34" s="108"/>
      <c r="E34" s="108">
        <f>$B34      +$C34      +$D34</f>
        <v>2210000</v>
      </c>
      <c r="F34" s="109">
        <v>2210000</v>
      </c>
      <c r="G34" s="110">
        <v>1548000</v>
      </c>
      <c r="H34" s="109">
        <v>232000</v>
      </c>
      <c r="I34" s="110"/>
      <c r="J34" s="109">
        <v>348000</v>
      </c>
      <c r="K34" s="110"/>
      <c r="L34" s="109"/>
      <c r="M34" s="110"/>
      <c r="N34" s="109"/>
      <c r="O34" s="110"/>
      <c r="P34" s="109">
        <f>$H34      +$J34      +$L34      +$N34</f>
        <v>580000</v>
      </c>
      <c r="Q34" s="110">
        <f>$I34      +$K34      +$M34      +$O34</f>
        <v>0</v>
      </c>
      <c r="R34" s="54">
        <f>IF(($H34      =0),0,((($J34      -$H34      )/$H34      )*100))</f>
        <v>50</v>
      </c>
      <c r="S34" s="55">
        <f>IF(($I34      =0),0,((($K34      -$I34      )/$I34      )*100))</f>
        <v>0</v>
      </c>
      <c r="T34" s="54">
        <f>IF(($E34      =0),0,(($P34      /$E34      )*100))</f>
        <v>26.244343891402718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2210000</v>
      </c>
      <c r="C35" s="111">
        <f>C34</f>
        <v>0</v>
      </c>
      <c r="D35" s="111"/>
      <c r="E35" s="111">
        <f>$B35      +$C35      +$D35</f>
        <v>2210000</v>
      </c>
      <c r="F35" s="112">
        <f t="shared" ref="F35:O35" si="17">F34</f>
        <v>2210000</v>
      </c>
      <c r="G35" s="113">
        <f t="shared" si="17"/>
        <v>1548000</v>
      </c>
      <c r="H35" s="112">
        <f t="shared" si="17"/>
        <v>232000</v>
      </c>
      <c r="I35" s="113">
        <f t="shared" si="17"/>
        <v>0</v>
      </c>
      <c r="J35" s="112">
        <f t="shared" si="17"/>
        <v>348000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580000</v>
      </c>
      <c r="Q35" s="113">
        <f>$I35      +$K35      +$M35      +$O35</f>
        <v>0</v>
      </c>
      <c r="R35" s="58">
        <f>IF(($H35      =0),0,((($J35      -$H35      )/$H35      )*100))</f>
        <v>50</v>
      </c>
      <c r="S35" s="59">
        <f>IF(($I35      =0),0,((($K35      -$I35      )/$I35      )*100))</f>
        <v>0</v>
      </c>
      <c r="T35" s="58">
        <f>IF($E35   =0,0,($P35   /$E35   )*100)</f>
        <v>26.244343891402718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333000</v>
      </c>
      <c r="C38" s="108"/>
      <c r="D38" s="108"/>
      <c r="E38" s="108">
        <f t="shared" si="18"/>
        <v>333000</v>
      </c>
      <c r="F38" s="109">
        <v>303000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333000</v>
      </c>
      <c r="C42" s="111">
        <f>SUM(C37:C41)</f>
        <v>0</v>
      </c>
      <c r="D42" s="111"/>
      <c r="E42" s="111">
        <f t="shared" si="18"/>
        <v>333000</v>
      </c>
      <c r="F42" s="112">
        <f t="shared" ref="F42:O42" si="25">SUM(F37:F41)</f>
        <v>303000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1000000</v>
      </c>
      <c r="C45" s="108"/>
      <c r="D45" s="108"/>
      <c r="E45" s="108">
        <f t="shared" si="26"/>
        <v>1000000</v>
      </c>
      <c r="F45" s="109">
        <v>1000000</v>
      </c>
      <c r="G45" s="110">
        <v>1000000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20000000</v>
      </c>
      <c r="C53" s="108"/>
      <c r="D53" s="108"/>
      <c r="E53" s="108">
        <f t="shared" si="26"/>
        <v>20000000</v>
      </c>
      <c r="F53" s="109">
        <v>20000000</v>
      </c>
      <c r="G53" s="110">
        <v>16000000</v>
      </c>
      <c r="H53" s="109">
        <v>2667000</v>
      </c>
      <c r="I53" s="110"/>
      <c r="J53" s="109">
        <v>3881000</v>
      </c>
      <c r="K53" s="110"/>
      <c r="L53" s="109"/>
      <c r="M53" s="110"/>
      <c r="N53" s="109"/>
      <c r="O53" s="110"/>
      <c r="P53" s="109">
        <f t="shared" si="27"/>
        <v>6548000</v>
      </c>
      <c r="Q53" s="110">
        <f t="shared" si="28"/>
        <v>0</v>
      </c>
      <c r="R53" s="54">
        <f t="shared" si="29"/>
        <v>45.519310086239216</v>
      </c>
      <c r="S53" s="55">
        <f t="shared" si="30"/>
        <v>0</v>
      </c>
      <c r="T53" s="54">
        <f t="shared" si="31"/>
        <v>32.74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21000000</v>
      </c>
      <c r="C55" s="111">
        <f>SUM(C44:C54)</f>
        <v>0</v>
      </c>
      <c r="D55" s="111"/>
      <c r="E55" s="111">
        <f t="shared" si="26"/>
        <v>21000000</v>
      </c>
      <c r="F55" s="112">
        <f t="shared" ref="F55:O55" si="33">SUM(F44:F54)</f>
        <v>21000000</v>
      </c>
      <c r="G55" s="113">
        <f t="shared" si="33"/>
        <v>17000000</v>
      </c>
      <c r="H55" s="112">
        <f t="shared" si="33"/>
        <v>2667000</v>
      </c>
      <c r="I55" s="113">
        <f t="shared" si="33"/>
        <v>0</v>
      </c>
      <c r="J55" s="112">
        <f t="shared" si="33"/>
        <v>3881000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6548000</v>
      </c>
      <c r="Q55" s="113">
        <f t="shared" si="28"/>
        <v>0</v>
      </c>
      <c r="R55" s="58">
        <f t="shared" si="29"/>
        <v>45.519310086239216</v>
      </c>
      <c r="S55" s="59">
        <f t="shared" si="30"/>
        <v>0</v>
      </c>
      <c r="T55" s="58">
        <f>IF((+$E45+$E47+$E49+$E50+$E53) =0,0,(P55   /(+$E45+$E47+$E49+$E50+$E53) )*100)</f>
        <v>31.18095238095238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96531000</v>
      </c>
      <c r="C69" s="120">
        <f>SUM(C9:C16,C19:C25,C28:C31,C34,C37:C41,C44:C54,C57:C60,C63:C67)</f>
        <v>0</v>
      </c>
      <c r="D69" s="120"/>
      <c r="E69" s="120">
        <f t="shared" si="35"/>
        <v>96531000</v>
      </c>
      <c r="F69" s="121">
        <f t="shared" ref="F69:O69" si="43">SUM(F9:F16,F19:F25,F28:F31,F34,F37:F41,F44:F54,F57:F60,F63:F67)</f>
        <v>96501000</v>
      </c>
      <c r="G69" s="122">
        <f t="shared" si="43"/>
        <v>53775000</v>
      </c>
      <c r="H69" s="121">
        <f t="shared" si="43"/>
        <v>11265000</v>
      </c>
      <c r="I69" s="122">
        <f t="shared" si="43"/>
        <v>0</v>
      </c>
      <c r="J69" s="121">
        <f t="shared" si="43"/>
        <v>29445000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40710000</v>
      </c>
      <c r="Q69" s="122">
        <f t="shared" si="37"/>
        <v>0</v>
      </c>
      <c r="R69" s="67">
        <f t="shared" si="38"/>
        <v>161.38482023968041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42.318967130293764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96531000</v>
      </c>
      <c r="C75" s="120">
        <f>SUM(C9:C16,C19:C25,C28:C31,C34,C37:C41,C44:C54,C57:C60,C63:C67,C71:C72)</f>
        <v>0</v>
      </c>
      <c r="D75" s="120"/>
      <c r="E75" s="120">
        <f>$B75      +$C75      +$D75</f>
        <v>96531000</v>
      </c>
      <c r="F75" s="121">
        <f t="shared" ref="F75:O75" si="46">SUM(F9:F16,F19:F25,F28:F31,F34,F37:F41,F44:F54,F57:F60,F63:F67,F71:F72)</f>
        <v>96501000</v>
      </c>
      <c r="G75" s="122">
        <f t="shared" si="46"/>
        <v>53775000</v>
      </c>
      <c r="H75" s="121">
        <f t="shared" si="46"/>
        <v>11265000</v>
      </c>
      <c r="I75" s="122">
        <f t="shared" si="46"/>
        <v>0</v>
      </c>
      <c r="J75" s="121">
        <f t="shared" si="46"/>
        <v>29445000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40710000</v>
      </c>
      <c r="Q75" s="122">
        <f>$I75      +$K75      +$M75      +$O75</f>
        <v>0</v>
      </c>
      <c r="R75" s="67">
        <f>IF(($H75      =0),0,((($J75      -$H75      )/$H75      )*100))</f>
        <v>161.38482023968041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42.318967130293764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9o9IRd5UJUhaw6JKcsnXon4z27ImmVZFwVMbXh2VgPCoyAFuTEfO86tKEOghXJ59BVKtkvbM9IRnhKcFJErfQg==" saltValue="Tpld9q2Q92FKmd0CRQC7A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/>
      <c r="C10" s="108"/>
      <c r="D10" s="108"/>
      <c r="E10" s="108">
        <f t="shared" ref="E10:E17" si="0">$B10      +$C10      +$D10</f>
        <v>0</v>
      </c>
      <c r="F10" s="109">
        <v>0</v>
      </c>
      <c r="G10" s="110">
        <v>0</v>
      </c>
      <c r="H10" s="109"/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0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0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0</v>
      </c>
      <c r="C17" s="111">
        <f>SUM(C9:C16)</f>
        <v>0</v>
      </c>
      <c r="D17" s="111"/>
      <c r="E17" s="111">
        <f t="shared" si="0"/>
        <v>0</v>
      </c>
      <c r="F17" s="112">
        <f t="shared" ref="F17:O17" si="7">SUM(F9:F16)</f>
        <v>0</v>
      </c>
      <c r="G17" s="113">
        <f t="shared" si="7"/>
        <v>0</v>
      </c>
      <c r="H17" s="112">
        <f t="shared" si="7"/>
        <v>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0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2178000</v>
      </c>
      <c r="C34" s="108"/>
      <c r="D34" s="108"/>
      <c r="E34" s="108">
        <f>$B34      +$C34      +$D34</f>
        <v>2178000</v>
      </c>
      <c r="F34" s="109">
        <v>2178000</v>
      </c>
      <c r="G34" s="110">
        <v>1525000</v>
      </c>
      <c r="H34" s="109">
        <v>217000</v>
      </c>
      <c r="I34" s="110"/>
      <c r="J34" s="109">
        <v>121000</v>
      </c>
      <c r="K34" s="110">
        <v>248692</v>
      </c>
      <c r="L34" s="109"/>
      <c r="M34" s="110"/>
      <c r="N34" s="109"/>
      <c r="O34" s="110"/>
      <c r="P34" s="109">
        <f>$H34      +$J34      +$L34      +$N34</f>
        <v>338000</v>
      </c>
      <c r="Q34" s="110">
        <f>$I34      +$K34      +$M34      +$O34</f>
        <v>248692</v>
      </c>
      <c r="R34" s="54">
        <f>IF(($H34      =0),0,((($J34      -$H34      )/$H34      )*100))</f>
        <v>-44.23963133640553</v>
      </c>
      <c r="S34" s="55">
        <f>IF(($I34      =0),0,((($K34      -$I34      )/$I34      )*100))</f>
        <v>0</v>
      </c>
      <c r="T34" s="54">
        <f>IF(($E34      =0),0,(($P34      /$E34      )*100))</f>
        <v>15.5188246097337</v>
      </c>
      <c r="U34" s="56">
        <f>IF(($E34      =0),0,(($Q34      /$E34      )*100))</f>
        <v>11.418365472910926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2178000</v>
      </c>
      <c r="C35" s="111">
        <f>C34</f>
        <v>0</v>
      </c>
      <c r="D35" s="111"/>
      <c r="E35" s="111">
        <f>$B35      +$C35      +$D35</f>
        <v>2178000</v>
      </c>
      <c r="F35" s="112">
        <f t="shared" ref="F35:O35" si="17">F34</f>
        <v>2178000</v>
      </c>
      <c r="G35" s="113">
        <f t="shared" si="17"/>
        <v>1525000</v>
      </c>
      <c r="H35" s="112">
        <f t="shared" si="17"/>
        <v>217000</v>
      </c>
      <c r="I35" s="113">
        <f t="shared" si="17"/>
        <v>0</v>
      </c>
      <c r="J35" s="112">
        <f t="shared" si="17"/>
        <v>121000</v>
      </c>
      <c r="K35" s="113">
        <f t="shared" si="17"/>
        <v>248692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338000</v>
      </c>
      <c r="Q35" s="113">
        <f>$I35      +$K35      +$M35      +$O35</f>
        <v>248692</v>
      </c>
      <c r="R35" s="58">
        <f>IF(($H35      =0),0,((($J35      -$H35      )/$H35      )*100))</f>
        <v>-44.23963133640553</v>
      </c>
      <c r="S35" s="59">
        <f>IF(($I35      =0),0,((($K35      -$I35      )/$I35      )*100))</f>
        <v>0</v>
      </c>
      <c r="T35" s="58">
        <f>IF($E35   =0,0,($P35   /$E35   )*100)</f>
        <v>15.5188246097337</v>
      </c>
      <c r="U35" s="60">
        <f>IF($E35   =0,0,($Q35   /$E35   )*100)</f>
        <v>11.418365472910926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5000000</v>
      </c>
      <c r="C37" s="108"/>
      <c r="D37" s="108"/>
      <c r="E37" s="108">
        <f t="shared" ref="E37:E42" si="18">$B37      +$C37      +$D37</f>
        <v>5000000</v>
      </c>
      <c r="F37" s="109">
        <v>5000000</v>
      </c>
      <c r="G37" s="110">
        <v>2250000</v>
      </c>
      <c r="H37" s="109">
        <v>1235000</v>
      </c>
      <c r="I37" s="110">
        <v>-87448</v>
      </c>
      <c r="J37" s="109">
        <v>1015000</v>
      </c>
      <c r="K37" s="110">
        <v>750771</v>
      </c>
      <c r="L37" s="109"/>
      <c r="M37" s="110"/>
      <c r="N37" s="109"/>
      <c r="O37" s="110"/>
      <c r="P37" s="109">
        <f t="shared" ref="P37:P42" si="19">$H37      +$J37      +$L37      +$N37</f>
        <v>2250000</v>
      </c>
      <c r="Q37" s="110">
        <f t="shared" ref="Q37:Q42" si="20">$I37      +$K37      +$M37      +$O37</f>
        <v>663323</v>
      </c>
      <c r="R37" s="54">
        <f t="shared" ref="R37:R42" si="21">IF(($H37      =0),0,((($J37      -$H37      )/$H37      )*100))</f>
        <v>-17.813765182186234</v>
      </c>
      <c r="S37" s="55">
        <f t="shared" ref="S37:S42" si="22">IF(($I37      =0),0,((($K37      -$I37      )/$I37      )*100))</f>
        <v>-958.53421461897346</v>
      </c>
      <c r="T37" s="54">
        <f t="shared" ref="T37:T41" si="23">IF(($E37      =0),0,(($P37      /$E37      )*100))</f>
        <v>45</v>
      </c>
      <c r="U37" s="56">
        <f t="shared" ref="U37:U41" si="24">IF(($E37      =0),0,(($Q37      /$E37      )*100))</f>
        <v>13.266459999999999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1561000</v>
      </c>
      <c r="C38" s="108"/>
      <c r="D38" s="108"/>
      <c r="E38" s="108">
        <f t="shared" si="18"/>
        <v>1561000</v>
      </c>
      <c r="F38" s="109">
        <v>1419000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2400000</v>
      </c>
      <c r="H40" s="109"/>
      <c r="I40" s="110"/>
      <c r="J40" s="109"/>
      <c r="K40" s="110">
        <v>2596726</v>
      </c>
      <c r="L40" s="109"/>
      <c r="M40" s="110"/>
      <c r="N40" s="109"/>
      <c r="O40" s="110"/>
      <c r="P40" s="109">
        <f t="shared" si="19"/>
        <v>0</v>
      </c>
      <c r="Q40" s="110">
        <f t="shared" si="20"/>
        <v>2596726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64.918149999999997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10561000</v>
      </c>
      <c r="C42" s="111">
        <f>SUM(C37:C41)</f>
        <v>0</v>
      </c>
      <c r="D42" s="111"/>
      <c r="E42" s="111">
        <f t="shared" si="18"/>
        <v>10561000</v>
      </c>
      <c r="F42" s="112">
        <f t="shared" ref="F42:O42" si="25">SUM(F37:F41)</f>
        <v>10419000</v>
      </c>
      <c r="G42" s="113">
        <f t="shared" si="25"/>
        <v>4650000</v>
      </c>
      <c r="H42" s="112">
        <f t="shared" si="25"/>
        <v>1235000</v>
      </c>
      <c r="I42" s="113">
        <f t="shared" si="25"/>
        <v>-87448</v>
      </c>
      <c r="J42" s="112">
        <f t="shared" si="25"/>
        <v>1015000</v>
      </c>
      <c r="K42" s="113">
        <f t="shared" si="25"/>
        <v>3347497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2250000</v>
      </c>
      <c r="Q42" s="113">
        <f t="shared" si="20"/>
        <v>3260049</v>
      </c>
      <c r="R42" s="58">
        <f t="shared" si="21"/>
        <v>-17.813765182186234</v>
      </c>
      <c r="S42" s="59">
        <f t="shared" si="22"/>
        <v>-3927.9857744030737</v>
      </c>
      <c r="T42" s="58">
        <f>IF((+$E37+$E40) =0,0,(P42   /(+$E37+$E40) )*100)</f>
        <v>25</v>
      </c>
      <c r="U42" s="60">
        <f>IF((+$E37+$E40) =0,0,(Q42   /(+$E37+$E40) )*100)</f>
        <v>36.222766666666665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20000000</v>
      </c>
      <c r="C53" s="108"/>
      <c r="D53" s="108"/>
      <c r="E53" s="108">
        <f t="shared" si="26"/>
        <v>20000000</v>
      </c>
      <c r="F53" s="109">
        <v>20000000</v>
      </c>
      <c r="G53" s="110">
        <v>15000000</v>
      </c>
      <c r="H53" s="109">
        <v>5851000</v>
      </c>
      <c r="I53" s="110">
        <v>4764952</v>
      </c>
      <c r="J53" s="109">
        <v>4536000</v>
      </c>
      <c r="K53" s="110">
        <v>484777</v>
      </c>
      <c r="L53" s="109"/>
      <c r="M53" s="110"/>
      <c r="N53" s="109"/>
      <c r="O53" s="110"/>
      <c r="P53" s="109">
        <f t="shared" si="27"/>
        <v>10387000</v>
      </c>
      <c r="Q53" s="110">
        <f t="shared" si="28"/>
        <v>5249729</v>
      </c>
      <c r="R53" s="54">
        <f t="shared" si="29"/>
        <v>-22.474790634079646</v>
      </c>
      <c r="S53" s="55">
        <f t="shared" si="30"/>
        <v>-89.826193422305195</v>
      </c>
      <c r="T53" s="54">
        <f t="shared" si="31"/>
        <v>51.934999999999995</v>
      </c>
      <c r="U53" s="56">
        <f t="shared" si="32"/>
        <v>26.248645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20000000</v>
      </c>
      <c r="C55" s="111">
        <f>SUM(C44:C54)</f>
        <v>0</v>
      </c>
      <c r="D55" s="111"/>
      <c r="E55" s="111">
        <f t="shared" si="26"/>
        <v>20000000</v>
      </c>
      <c r="F55" s="112">
        <f t="shared" ref="F55:O55" si="33">SUM(F44:F54)</f>
        <v>20000000</v>
      </c>
      <c r="G55" s="113">
        <f t="shared" si="33"/>
        <v>15000000</v>
      </c>
      <c r="H55" s="112">
        <f t="shared" si="33"/>
        <v>5851000</v>
      </c>
      <c r="I55" s="113">
        <f t="shared" si="33"/>
        <v>4764952</v>
      </c>
      <c r="J55" s="112">
        <f t="shared" si="33"/>
        <v>4536000</v>
      </c>
      <c r="K55" s="113">
        <f t="shared" si="33"/>
        <v>484777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10387000</v>
      </c>
      <c r="Q55" s="113">
        <f t="shared" si="28"/>
        <v>5249729</v>
      </c>
      <c r="R55" s="58">
        <f t="shared" si="29"/>
        <v>-22.474790634079646</v>
      </c>
      <c r="S55" s="59">
        <f t="shared" si="30"/>
        <v>-89.826193422305195</v>
      </c>
      <c r="T55" s="58">
        <f>IF((+$E45+$E47+$E49+$E50+$E53) =0,0,(P55   /(+$E45+$E47+$E49+$E50+$E53) )*100)</f>
        <v>51.934999999999995</v>
      </c>
      <c r="U55" s="60">
        <f>IF((+$E45+$E47+$E49+$E50+$E53) =0,0,(Q55   /(+$E45+$E47+$E49+$E50+$E53) )*100)</f>
        <v>26.248645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32739000</v>
      </c>
      <c r="C69" s="120">
        <f>SUM(C9:C16,C19:C25,C28:C31,C34,C37:C41,C44:C54,C57:C60,C63:C67)</f>
        <v>0</v>
      </c>
      <c r="D69" s="120"/>
      <c r="E69" s="120">
        <f t="shared" si="35"/>
        <v>32739000</v>
      </c>
      <c r="F69" s="121">
        <f t="shared" ref="F69:O69" si="43">SUM(F9:F16,F19:F25,F28:F31,F34,F37:F41,F44:F54,F57:F60,F63:F67)</f>
        <v>32597000</v>
      </c>
      <c r="G69" s="122">
        <f t="shared" si="43"/>
        <v>21175000</v>
      </c>
      <c r="H69" s="121">
        <f t="shared" si="43"/>
        <v>7303000</v>
      </c>
      <c r="I69" s="122">
        <f t="shared" si="43"/>
        <v>4677504</v>
      </c>
      <c r="J69" s="121">
        <f t="shared" si="43"/>
        <v>5672000</v>
      </c>
      <c r="K69" s="122">
        <f t="shared" si="43"/>
        <v>4080966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12975000</v>
      </c>
      <c r="Q69" s="122">
        <f t="shared" si="37"/>
        <v>8758470</v>
      </c>
      <c r="R69" s="67">
        <f t="shared" si="38"/>
        <v>-22.333287689990414</v>
      </c>
      <c r="S69" s="68">
        <f t="shared" si="39"/>
        <v>-12.753340243001396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41.615882994419138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28.091827570722945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31387000</v>
      </c>
      <c r="C71" s="108"/>
      <c r="D71" s="108"/>
      <c r="E71" s="108">
        <f>$B71      +$C71      +$D71</f>
        <v>31387000</v>
      </c>
      <c r="F71" s="109">
        <v>31387000</v>
      </c>
      <c r="G71" s="110">
        <v>29926000</v>
      </c>
      <c r="H71" s="109">
        <v>18911000</v>
      </c>
      <c r="I71" s="110">
        <v>8039727</v>
      </c>
      <c r="J71" s="109">
        <v>6690000</v>
      </c>
      <c r="K71" s="110">
        <v>8673307</v>
      </c>
      <c r="L71" s="109"/>
      <c r="M71" s="110"/>
      <c r="N71" s="109"/>
      <c r="O71" s="110"/>
      <c r="P71" s="109">
        <f>$H71      +$J71      +$L71      +$N71</f>
        <v>25601000</v>
      </c>
      <c r="Q71" s="110">
        <f>$I71      +$K71      +$M71      +$O71</f>
        <v>16713034</v>
      </c>
      <c r="R71" s="54">
        <f>IF(($H71      =0),0,((($J71      -$H71      )/$H71      )*100))</f>
        <v>-64.623763946909207</v>
      </c>
      <c r="S71" s="55">
        <f>IF(($I71      =0),0,((($K71      -$I71      )/$I71      )*100))</f>
        <v>7.8806158467818621</v>
      </c>
      <c r="T71" s="54">
        <f>IF(($E71      =0),0,(($P71      /$E71      )*100))</f>
        <v>81.565616337974319</v>
      </c>
      <c r="U71" s="56">
        <f>IF(($E71      =0),0,(($Q71      /$E71      )*100))</f>
        <v>53.248268391372221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31387000</v>
      </c>
      <c r="C73" s="117">
        <f>SUM(C71:C72)</f>
        <v>0</v>
      </c>
      <c r="D73" s="117"/>
      <c r="E73" s="117">
        <f>$B73      +$C73      +$D73</f>
        <v>31387000</v>
      </c>
      <c r="F73" s="118">
        <f t="shared" ref="F73:O73" si="44">SUM(F71:F72)</f>
        <v>31387000</v>
      </c>
      <c r="G73" s="119">
        <f t="shared" si="44"/>
        <v>29926000</v>
      </c>
      <c r="H73" s="118">
        <f t="shared" si="44"/>
        <v>18911000</v>
      </c>
      <c r="I73" s="119">
        <f t="shared" si="44"/>
        <v>8039727</v>
      </c>
      <c r="J73" s="118">
        <f t="shared" si="44"/>
        <v>6690000</v>
      </c>
      <c r="K73" s="119">
        <f t="shared" si="44"/>
        <v>8673307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25601000</v>
      </c>
      <c r="Q73" s="119">
        <f>$I73      +$K73      +$M73      +$O73</f>
        <v>16713034</v>
      </c>
      <c r="R73" s="63">
        <f>IF(($H73      =0),0,((($J73      -$H73      )/$H73      )*100))</f>
        <v>-64.623763946909207</v>
      </c>
      <c r="S73" s="64">
        <f>IF(($I73      =0),0,((($K73      -$I73      )/$I73      )*100))</f>
        <v>7.8806158467818621</v>
      </c>
      <c r="T73" s="63">
        <f>IF(($E71      =0),0,(($P71      /$E71      )*100))</f>
        <v>81.565616337974319</v>
      </c>
      <c r="U73" s="65">
        <f>IF($E71   =0,0,($Q71   /$E71 )*100)</f>
        <v>53.248268391372221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31387000</v>
      </c>
      <c r="C74" s="120">
        <f>SUM(C71:C72)</f>
        <v>0</v>
      </c>
      <c r="D74" s="120"/>
      <c r="E74" s="120">
        <f>$B74      +$C74      +$D74</f>
        <v>31387000</v>
      </c>
      <c r="F74" s="121">
        <f t="shared" ref="F74:O74" si="45">SUM(F71:F72)</f>
        <v>31387000</v>
      </c>
      <c r="G74" s="122">
        <f t="shared" si="45"/>
        <v>29926000</v>
      </c>
      <c r="H74" s="121">
        <f t="shared" si="45"/>
        <v>18911000</v>
      </c>
      <c r="I74" s="122">
        <f t="shared" si="45"/>
        <v>8039727</v>
      </c>
      <c r="J74" s="121">
        <f t="shared" si="45"/>
        <v>6690000</v>
      </c>
      <c r="K74" s="122">
        <f t="shared" si="45"/>
        <v>8673307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25601000</v>
      </c>
      <c r="Q74" s="122">
        <f>$I74      +$K74      +$M74      +$O74</f>
        <v>16713034</v>
      </c>
      <c r="R74" s="67">
        <f>IF(($H74      =0),0,((($J74      -$H74      )/$H74      )*100))</f>
        <v>-64.623763946909207</v>
      </c>
      <c r="S74" s="68">
        <f>IF(($I74      =0),0,((($K74      -$I74      )/$I74      )*100))</f>
        <v>7.8806158467818621</v>
      </c>
      <c r="T74" s="67">
        <f>IF(($E71      =0),0,(($P71      /$E71      )*100))</f>
        <v>81.565616337974319</v>
      </c>
      <c r="U74" s="71">
        <f>IF($E71   =0,0,($Q71   /$E71 )*100)</f>
        <v>53.248268391372221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64126000</v>
      </c>
      <c r="C75" s="120">
        <f>SUM(C9:C16,C19:C25,C28:C31,C34,C37:C41,C44:C54,C57:C60,C63:C67,C71:C72)</f>
        <v>0</v>
      </c>
      <c r="D75" s="120"/>
      <c r="E75" s="120">
        <f>$B75      +$C75      +$D75</f>
        <v>64126000</v>
      </c>
      <c r="F75" s="121">
        <f t="shared" ref="F75:O75" si="46">SUM(F9:F16,F19:F25,F28:F31,F34,F37:F41,F44:F54,F57:F60,F63:F67,F71:F72)</f>
        <v>63984000</v>
      </c>
      <c r="G75" s="122">
        <f t="shared" si="46"/>
        <v>51101000</v>
      </c>
      <c r="H75" s="121">
        <f t="shared" si="46"/>
        <v>26214000</v>
      </c>
      <c r="I75" s="122">
        <f t="shared" si="46"/>
        <v>12717231</v>
      </c>
      <c r="J75" s="121">
        <f t="shared" si="46"/>
        <v>12362000</v>
      </c>
      <c r="K75" s="122">
        <f t="shared" si="46"/>
        <v>12754273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38576000</v>
      </c>
      <c r="Q75" s="122">
        <f>$I75      +$K75      +$M75      +$O75</f>
        <v>25471504</v>
      </c>
      <c r="R75" s="67">
        <f>IF(($H75      =0),0,((($J75      -$H75      )/$H75      )*100))</f>
        <v>-52.841992828259713</v>
      </c>
      <c r="S75" s="68">
        <f>IF(($I75      =0),0,((($K75      -$I75      )/$I75      )*100))</f>
        <v>0.29127409889778677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61.657476224726281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40.712065851514424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xma7misSySlzxWzsYNFoj3i5KmI6ouNc2Pr00vJkzfHSvdK76Jv0taoGNfx7ZqY4teyG4A8vIs2miIiJMRGmjQ==" saltValue="u9Q8lRl/g2u0fr+dYC12z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84000</v>
      </c>
      <c r="I10" s="110"/>
      <c r="J10" s="109">
        <v>226000</v>
      </c>
      <c r="K10" s="110">
        <v>268316</v>
      </c>
      <c r="L10" s="109"/>
      <c r="M10" s="110"/>
      <c r="N10" s="109"/>
      <c r="O10" s="110"/>
      <c r="P10" s="109">
        <f t="shared" ref="P10:P17" si="1">$H10      +$J10      +$L10      +$N10</f>
        <v>310000</v>
      </c>
      <c r="Q10" s="110">
        <f t="shared" ref="Q10:Q17" si="2">$I10      +$K10      +$M10      +$O10</f>
        <v>268316</v>
      </c>
      <c r="R10" s="54">
        <f t="shared" ref="R10:R17" si="3">IF(($H10      =0),0,((($J10      -$H10      )/$H10      )*100))</f>
        <v>169.04761904761904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16.315789473684212</v>
      </c>
      <c r="U10" s="56">
        <f t="shared" ref="U10:U16" si="6">IF(($E10      =0),0,(($Q10      /$E10      )*100))</f>
        <v>14.121894736842105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2900000</v>
      </c>
      <c r="C17" s="111">
        <f>SUM(C9:C16)</f>
        <v>0</v>
      </c>
      <c r="D17" s="111"/>
      <c r="E17" s="111">
        <f t="shared" si="0"/>
        <v>2900000</v>
      </c>
      <c r="F17" s="112">
        <f t="shared" ref="F17:O17" si="7">SUM(F9:F16)</f>
        <v>2900000</v>
      </c>
      <c r="G17" s="113">
        <f t="shared" si="7"/>
        <v>1900000</v>
      </c>
      <c r="H17" s="112">
        <f t="shared" si="7"/>
        <v>84000</v>
      </c>
      <c r="I17" s="113">
        <f t="shared" si="7"/>
        <v>0</v>
      </c>
      <c r="J17" s="112">
        <f t="shared" si="7"/>
        <v>226000</v>
      </c>
      <c r="K17" s="113">
        <f t="shared" si="7"/>
        <v>268316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310000</v>
      </c>
      <c r="Q17" s="113">
        <f t="shared" si="2"/>
        <v>268316</v>
      </c>
      <c r="R17" s="58">
        <f t="shared" si="3"/>
        <v>169.04761904761904</v>
      </c>
      <c r="S17" s="59">
        <f t="shared" si="4"/>
        <v>0</v>
      </c>
      <c r="T17" s="58">
        <f>IF((SUM($E9:$E14))=0,0,(P17/(SUM($E9:$E14))*100))</f>
        <v>16.315789473684212</v>
      </c>
      <c r="U17" s="60">
        <f>IF((SUM($E9:$E14))=0,0,(Q17/(SUM($E9:$E14))*100))</f>
        <v>14.121894736842105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2801000</v>
      </c>
      <c r="C34" s="108"/>
      <c r="D34" s="108"/>
      <c r="E34" s="108">
        <f>$B34      +$C34      +$D34</f>
        <v>2801000</v>
      </c>
      <c r="F34" s="109">
        <v>2801000</v>
      </c>
      <c r="G34" s="110">
        <v>1960000</v>
      </c>
      <c r="H34" s="109">
        <v>700000</v>
      </c>
      <c r="I34" s="110"/>
      <c r="J34" s="109">
        <v>659000</v>
      </c>
      <c r="K34" s="110">
        <v>1293983</v>
      </c>
      <c r="L34" s="109"/>
      <c r="M34" s="110"/>
      <c r="N34" s="109"/>
      <c r="O34" s="110"/>
      <c r="P34" s="109">
        <f>$H34      +$J34      +$L34      +$N34</f>
        <v>1359000</v>
      </c>
      <c r="Q34" s="110">
        <f>$I34      +$K34      +$M34      +$O34</f>
        <v>1293983</v>
      </c>
      <c r="R34" s="54">
        <f>IF(($H34      =0),0,((($J34      -$H34      )/$H34      )*100))</f>
        <v>-5.8571428571428577</v>
      </c>
      <c r="S34" s="55">
        <f>IF(($I34      =0),0,((($K34      -$I34      )/$I34      )*100))</f>
        <v>0</v>
      </c>
      <c r="T34" s="54">
        <f>IF(($E34      =0),0,(($P34      /$E34      )*100))</f>
        <v>48.518386290610501</v>
      </c>
      <c r="U34" s="56">
        <f>IF(($E34      =0),0,(($Q34      /$E34      )*100))</f>
        <v>46.197179578721887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2801000</v>
      </c>
      <c r="C35" s="111">
        <f>C34</f>
        <v>0</v>
      </c>
      <c r="D35" s="111"/>
      <c r="E35" s="111">
        <f>$B35      +$C35      +$D35</f>
        <v>2801000</v>
      </c>
      <c r="F35" s="112">
        <f t="shared" ref="F35:O35" si="17">F34</f>
        <v>2801000</v>
      </c>
      <c r="G35" s="113">
        <f t="shared" si="17"/>
        <v>1960000</v>
      </c>
      <c r="H35" s="112">
        <f t="shared" si="17"/>
        <v>700000</v>
      </c>
      <c r="I35" s="113">
        <f t="shared" si="17"/>
        <v>0</v>
      </c>
      <c r="J35" s="112">
        <f t="shared" si="17"/>
        <v>659000</v>
      </c>
      <c r="K35" s="113">
        <f t="shared" si="17"/>
        <v>1293983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1359000</v>
      </c>
      <c r="Q35" s="113">
        <f>$I35      +$K35      +$M35      +$O35</f>
        <v>1293983</v>
      </c>
      <c r="R35" s="58">
        <f>IF(($H35      =0),0,((($J35      -$H35      )/$H35      )*100))</f>
        <v>-5.8571428571428577</v>
      </c>
      <c r="S35" s="59">
        <f>IF(($I35      =0),0,((($K35      -$I35      )/$I35      )*100))</f>
        <v>0</v>
      </c>
      <c r="T35" s="58">
        <f>IF($E35   =0,0,($P35   /$E35   )*100)</f>
        <v>48.518386290610501</v>
      </c>
      <c r="U35" s="60">
        <f>IF($E35   =0,0,($Q35   /$E35   )*100)</f>
        <v>46.197179578721887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13941000</v>
      </c>
      <c r="C37" s="108"/>
      <c r="D37" s="108"/>
      <c r="E37" s="108">
        <f t="shared" ref="E37:E42" si="18">$B37      +$C37      +$D37</f>
        <v>13941000</v>
      </c>
      <c r="F37" s="109">
        <v>13941000</v>
      </c>
      <c r="G37" s="110">
        <v>9061000</v>
      </c>
      <c r="H37" s="109">
        <v>4624000</v>
      </c>
      <c r="I37" s="110"/>
      <c r="J37" s="109">
        <v>4437000</v>
      </c>
      <c r="K37" s="110"/>
      <c r="L37" s="109"/>
      <c r="M37" s="110"/>
      <c r="N37" s="109"/>
      <c r="O37" s="110"/>
      <c r="P37" s="109">
        <f t="shared" ref="P37:P42" si="19">$H37      +$J37      +$L37      +$N37</f>
        <v>9061000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-4.0441176470588234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64.995337493723554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48503000</v>
      </c>
      <c r="C38" s="108"/>
      <c r="D38" s="108"/>
      <c r="E38" s="108">
        <f t="shared" si="18"/>
        <v>48503000</v>
      </c>
      <c r="F38" s="109">
        <v>44099000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62444000</v>
      </c>
      <c r="C42" s="111">
        <f>SUM(C37:C41)</f>
        <v>0</v>
      </c>
      <c r="D42" s="111"/>
      <c r="E42" s="111">
        <f t="shared" si="18"/>
        <v>62444000</v>
      </c>
      <c r="F42" s="112">
        <f t="shared" ref="F42:O42" si="25">SUM(F37:F41)</f>
        <v>58040000</v>
      </c>
      <c r="G42" s="113">
        <f t="shared" si="25"/>
        <v>9061000</v>
      </c>
      <c r="H42" s="112">
        <f t="shared" si="25"/>
        <v>4624000</v>
      </c>
      <c r="I42" s="113">
        <f t="shared" si="25"/>
        <v>0</v>
      </c>
      <c r="J42" s="112">
        <f t="shared" si="25"/>
        <v>4437000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9061000</v>
      </c>
      <c r="Q42" s="113">
        <f t="shared" si="20"/>
        <v>0</v>
      </c>
      <c r="R42" s="58">
        <f t="shared" si="21"/>
        <v>-4.0441176470588234</v>
      </c>
      <c r="S42" s="59">
        <f t="shared" si="22"/>
        <v>0</v>
      </c>
      <c r="T42" s="58">
        <f>IF((+$E37+$E40) =0,0,(P42   /(+$E37+$E40) )*100)</f>
        <v>64.995337493723554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98887000</v>
      </c>
      <c r="C45" s="108"/>
      <c r="D45" s="108"/>
      <c r="E45" s="108">
        <f t="shared" si="26"/>
        <v>98887000</v>
      </c>
      <c r="F45" s="109">
        <v>98887000</v>
      </c>
      <c r="G45" s="110">
        <v>98887000</v>
      </c>
      <c r="H45" s="109"/>
      <c r="I45" s="110"/>
      <c r="J45" s="109">
        <v>36575000</v>
      </c>
      <c r="K45" s="110">
        <v>35635917</v>
      </c>
      <c r="L45" s="109"/>
      <c r="M45" s="110"/>
      <c r="N45" s="109"/>
      <c r="O45" s="110"/>
      <c r="P45" s="109">
        <f t="shared" si="27"/>
        <v>36575000</v>
      </c>
      <c r="Q45" s="110">
        <f t="shared" si="28"/>
        <v>35635917</v>
      </c>
      <c r="R45" s="54">
        <f t="shared" si="29"/>
        <v>0</v>
      </c>
      <c r="S45" s="55">
        <f t="shared" si="30"/>
        <v>0</v>
      </c>
      <c r="T45" s="54">
        <f t="shared" si="31"/>
        <v>36.986661542973295</v>
      </c>
      <c r="U45" s="56">
        <f t="shared" si="32"/>
        <v>36.037008909158942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250000000</v>
      </c>
      <c r="C46" s="108"/>
      <c r="D46" s="108"/>
      <c r="E46" s="108">
        <f t="shared" si="26"/>
        <v>250000000</v>
      </c>
      <c r="F46" s="109">
        <v>250000000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82526000</v>
      </c>
      <c r="C53" s="108"/>
      <c r="D53" s="108"/>
      <c r="E53" s="108">
        <f t="shared" si="26"/>
        <v>82526000</v>
      </c>
      <c r="F53" s="109">
        <v>82526000</v>
      </c>
      <c r="G53" s="110">
        <v>60000000</v>
      </c>
      <c r="H53" s="109">
        <v>26324000</v>
      </c>
      <c r="I53" s="110"/>
      <c r="J53" s="109">
        <v>33676000</v>
      </c>
      <c r="K53" s="110">
        <v>43542300</v>
      </c>
      <c r="L53" s="109"/>
      <c r="M53" s="110"/>
      <c r="N53" s="109"/>
      <c r="O53" s="110"/>
      <c r="P53" s="109">
        <f t="shared" si="27"/>
        <v>60000000</v>
      </c>
      <c r="Q53" s="110">
        <f t="shared" si="28"/>
        <v>43542300</v>
      </c>
      <c r="R53" s="54">
        <f t="shared" si="29"/>
        <v>27.928886187509498</v>
      </c>
      <c r="S53" s="55">
        <f t="shared" si="30"/>
        <v>0</v>
      </c>
      <c r="T53" s="54">
        <f t="shared" si="31"/>
        <v>72.704359838111614</v>
      </c>
      <c r="U53" s="56">
        <f t="shared" si="32"/>
        <v>52.761917456316795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431413000</v>
      </c>
      <c r="C55" s="111">
        <f>SUM(C44:C54)</f>
        <v>0</v>
      </c>
      <c r="D55" s="111"/>
      <c r="E55" s="111">
        <f t="shared" si="26"/>
        <v>431413000</v>
      </c>
      <c r="F55" s="112">
        <f t="shared" ref="F55:O55" si="33">SUM(F44:F54)</f>
        <v>431413000</v>
      </c>
      <c r="G55" s="113">
        <f t="shared" si="33"/>
        <v>158887000</v>
      </c>
      <c r="H55" s="112">
        <f t="shared" si="33"/>
        <v>26324000</v>
      </c>
      <c r="I55" s="113">
        <f t="shared" si="33"/>
        <v>0</v>
      </c>
      <c r="J55" s="112">
        <f t="shared" si="33"/>
        <v>70251000</v>
      </c>
      <c r="K55" s="113">
        <f t="shared" si="33"/>
        <v>79178217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96575000</v>
      </c>
      <c r="Q55" s="113">
        <f t="shared" si="28"/>
        <v>79178217</v>
      </c>
      <c r="R55" s="58">
        <f t="shared" si="29"/>
        <v>166.87053639264548</v>
      </c>
      <c r="S55" s="59">
        <f t="shared" si="30"/>
        <v>0</v>
      </c>
      <c r="T55" s="58">
        <f>IF((+$E45+$E47+$E49+$E50+$E53) =0,0,(P55   /(+$E45+$E47+$E49+$E50+$E53) )*100)</f>
        <v>53.234883938857749</v>
      </c>
      <c r="U55" s="60">
        <f>IF((+$E45+$E47+$E49+$E50+$E53) =0,0,(Q55   /(+$E45+$E47+$E49+$E50+$E53) )*100)</f>
        <v>43.645282862859887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499558000</v>
      </c>
      <c r="C69" s="120">
        <f>SUM(C9:C16,C19:C25,C28:C31,C34,C37:C41,C44:C54,C57:C60,C63:C67)</f>
        <v>0</v>
      </c>
      <c r="D69" s="120"/>
      <c r="E69" s="120">
        <f t="shared" si="35"/>
        <v>499558000</v>
      </c>
      <c r="F69" s="121">
        <f t="shared" ref="F69:O69" si="43">SUM(F9:F16,F19:F25,F28:F31,F34,F37:F41,F44:F54,F57:F60,F63:F67)</f>
        <v>495154000</v>
      </c>
      <c r="G69" s="122">
        <f t="shared" si="43"/>
        <v>171808000</v>
      </c>
      <c r="H69" s="121">
        <f t="shared" si="43"/>
        <v>31732000</v>
      </c>
      <c r="I69" s="122">
        <f t="shared" si="43"/>
        <v>0</v>
      </c>
      <c r="J69" s="121">
        <f t="shared" si="43"/>
        <v>75573000</v>
      </c>
      <c r="K69" s="122">
        <f t="shared" si="43"/>
        <v>80740516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107305000</v>
      </c>
      <c r="Q69" s="122">
        <f t="shared" si="37"/>
        <v>80740516</v>
      </c>
      <c r="R69" s="67">
        <f t="shared" si="38"/>
        <v>138.1602168158326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53.637749618854812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40.359159231211414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150678000</v>
      </c>
      <c r="C71" s="108"/>
      <c r="D71" s="108"/>
      <c r="E71" s="108">
        <f>$B71      +$C71      +$D71</f>
        <v>150678000</v>
      </c>
      <c r="F71" s="109">
        <v>150678000</v>
      </c>
      <c r="G71" s="110">
        <v>126076000</v>
      </c>
      <c r="H71" s="109">
        <v>54488000</v>
      </c>
      <c r="I71" s="110"/>
      <c r="J71" s="109">
        <v>39012000</v>
      </c>
      <c r="K71" s="110">
        <v>65753724</v>
      </c>
      <c r="L71" s="109"/>
      <c r="M71" s="110"/>
      <c r="N71" s="109"/>
      <c r="O71" s="110"/>
      <c r="P71" s="109">
        <f>$H71      +$J71      +$L71      +$N71</f>
        <v>93500000</v>
      </c>
      <c r="Q71" s="110">
        <f>$I71      +$K71      +$M71      +$O71</f>
        <v>65753724</v>
      </c>
      <c r="R71" s="54">
        <f>IF(($H71      =0),0,((($J71      -$H71      )/$H71      )*100))</f>
        <v>-28.402584055204816</v>
      </c>
      <c r="S71" s="55">
        <f>IF(($I71      =0),0,((($K71      -$I71      )/$I71      )*100))</f>
        <v>0</v>
      </c>
      <c r="T71" s="54">
        <f>IF(($E71      =0),0,(($P71      /$E71      )*100))</f>
        <v>62.052854431303842</v>
      </c>
      <c r="U71" s="56">
        <f>IF(($E71      =0),0,(($Q71      /$E71      )*100))</f>
        <v>43.638569665113685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150678000</v>
      </c>
      <c r="C73" s="117">
        <f>SUM(C71:C72)</f>
        <v>0</v>
      </c>
      <c r="D73" s="117"/>
      <c r="E73" s="117">
        <f>$B73      +$C73      +$D73</f>
        <v>150678000</v>
      </c>
      <c r="F73" s="118">
        <f t="shared" ref="F73:O73" si="44">SUM(F71:F72)</f>
        <v>150678000</v>
      </c>
      <c r="G73" s="119">
        <f t="shared" si="44"/>
        <v>126076000</v>
      </c>
      <c r="H73" s="118">
        <f t="shared" si="44"/>
        <v>54488000</v>
      </c>
      <c r="I73" s="119">
        <f t="shared" si="44"/>
        <v>0</v>
      </c>
      <c r="J73" s="118">
        <f t="shared" si="44"/>
        <v>39012000</v>
      </c>
      <c r="K73" s="119">
        <f t="shared" si="44"/>
        <v>65753724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93500000</v>
      </c>
      <c r="Q73" s="119">
        <f>$I73      +$K73      +$M73      +$O73</f>
        <v>65753724</v>
      </c>
      <c r="R73" s="63">
        <f>IF(($H73      =0),0,((($J73      -$H73      )/$H73      )*100))</f>
        <v>-28.402584055204816</v>
      </c>
      <c r="S73" s="64">
        <f>IF(($I73      =0),0,((($K73      -$I73      )/$I73      )*100))</f>
        <v>0</v>
      </c>
      <c r="T73" s="63">
        <f>IF(($E71      =0),0,(($P71      /$E71      )*100))</f>
        <v>62.052854431303842</v>
      </c>
      <c r="U73" s="65">
        <f>IF($E71   =0,0,($Q71   /$E71 )*100)</f>
        <v>43.638569665113685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150678000</v>
      </c>
      <c r="C74" s="120">
        <f>SUM(C71:C72)</f>
        <v>0</v>
      </c>
      <c r="D74" s="120"/>
      <c r="E74" s="120">
        <f>$B74      +$C74      +$D74</f>
        <v>150678000</v>
      </c>
      <c r="F74" s="121">
        <f t="shared" ref="F74:O74" si="45">SUM(F71:F72)</f>
        <v>150678000</v>
      </c>
      <c r="G74" s="122">
        <f t="shared" si="45"/>
        <v>126076000</v>
      </c>
      <c r="H74" s="121">
        <f t="shared" si="45"/>
        <v>54488000</v>
      </c>
      <c r="I74" s="122">
        <f t="shared" si="45"/>
        <v>0</v>
      </c>
      <c r="J74" s="121">
        <f t="shared" si="45"/>
        <v>39012000</v>
      </c>
      <c r="K74" s="122">
        <f t="shared" si="45"/>
        <v>65753724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93500000</v>
      </c>
      <c r="Q74" s="122">
        <f>$I74      +$K74      +$M74      +$O74</f>
        <v>65753724</v>
      </c>
      <c r="R74" s="67">
        <f>IF(($H74      =0),0,((($J74      -$H74      )/$H74      )*100))</f>
        <v>-28.402584055204816</v>
      </c>
      <c r="S74" s="68">
        <f>IF(($I74      =0),0,((($K74      -$I74      )/$I74      )*100))</f>
        <v>0</v>
      </c>
      <c r="T74" s="67">
        <f>IF(($E71      =0),0,(($P71      /$E71      )*100))</f>
        <v>62.052854431303842</v>
      </c>
      <c r="U74" s="71">
        <f>IF($E71   =0,0,($Q71   /$E71 )*100)</f>
        <v>43.638569665113685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650236000</v>
      </c>
      <c r="C75" s="120">
        <f>SUM(C9:C16,C19:C25,C28:C31,C34,C37:C41,C44:C54,C57:C60,C63:C67,C71:C72)</f>
        <v>0</v>
      </c>
      <c r="D75" s="120"/>
      <c r="E75" s="120">
        <f>$B75      +$C75      +$D75</f>
        <v>650236000</v>
      </c>
      <c r="F75" s="121">
        <f t="shared" ref="F75:O75" si="46">SUM(F9:F16,F19:F25,F28:F31,F34,F37:F41,F44:F54,F57:F60,F63:F67,F71:F72)</f>
        <v>645832000</v>
      </c>
      <c r="G75" s="122">
        <f t="shared" si="46"/>
        <v>297884000</v>
      </c>
      <c r="H75" s="121">
        <f t="shared" si="46"/>
        <v>86220000</v>
      </c>
      <c r="I75" s="122">
        <f t="shared" si="46"/>
        <v>0</v>
      </c>
      <c r="J75" s="121">
        <f t="shared" si="46"/>
        <v>114585000</v>
      </c>
      <c r="K75" s="122">
        <f t="shared" si="46"/>
        <v>146494240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200805000</v>
      </c>
      <c r="Q75" s="122">
        <f>$I75      +$K75      +$M75      +$O75</f>
        <v>146494240</v>
      </c>
      <c r="R75" s="67">
        <f>IF(($H75      =0),0,((($J75      -$H75      )/$H75      )*100))</f>
        <v>32.898399443284617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57.252953101076884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41.768022969039123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YNImNxAVRAaHl4Z/+duMJdU77R/jcziDo8HTChGvcFzErx3B7CFaGrJhbFPHWNIsPi8CHD/e4/gq0DVDPS/fXg==" saltValue="nAe93lzGGBEi0C52vTkWL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2400000</v>
      </c>
      <c r="C10" s="108"/>
      <c r="D10" s="108"/>
      <c r="E10" s="108">
        <f t="shared" ref="E10:E17" si="0">$B10      +$C10      +$D10</f>
        <v>2400000</v>
      </c>
      <c r="F10" s="109">
        <v>2400000</v>
      </c>
      <c r="G10" s="110">
        <v>2400000</v>
      </c>
      <c r="H10" s="109">
        <v>96000</v>
      </c>
      <c r="I10" s="110">
        <v>96096</v>
      </c>
      <c r="J10" s="109">
        <v>700000</v>
      </c>
      <c r="K10" s="110">
        <v>700368</v>
      </c>
      <c r="L10" s="109"/>
      <c r="M10" s="110"/>
      <c r="N10" s="109"/>
      <c r="O10" s="110"/>
      <c r="P10" s="109">
        <f t="shared" ref="P10:P17" si="1">$H10      +$J10      +$L10      +$N10</f>
        <v>796000</v>
      </c>
      <c r="Q10" s="110">
        <f t="shared" ref="Q10:Q17" si="2">$I10      +$K10      +$M10      +$O10</f>
        <v>796464</v>
      </c>
      <c r="R10" s="54">
        <f t="shared" ref="R10:R17" si="3">IF(($H10      =0),0,((($J10      -$H10      )/$H10      )*100))</f>
        <v>629.16666666666674</v>
      </c>
      <c r="S10" s="55">
        <f t="shared" ref="S10:S17" si="4">IF(($I10      =0),0,((($K10      -$I10      )/$I10      )*100))</f>
        <v>628.82117882117882</v>
      </c>
      <c r="T10" s="54">
        <f t="shared" ref="T10:T16" si="5">IF(($E10      =0),0,(($P10      /$E10      )*100))</f>
        <v>33.166666666666664</v>
      </c>
      <c r="U10" s="56">
        <f t="shared" ref="U10:U16" si="6">IF(($E10      =0),0,(($Q10      /$E10      )*100))</f>
        <v>33.186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2400000</v>
      </c>
      <c r="C17" s="111">
        <f>SUM(C9:C16)</f>
        <v>0</v>
      </c>
      <c r="D17" s="111"/>
      <c r="E17" s="111">
        <f t="shared" si="0"/>
        <v>2400000</v>
      </c>
      <c r="F17" s="112">
        <f t="shared" ref="F17:O17" si="7">SUM(F9:F16)</f>
        <v>2400000</v>
      </c>
      <c r="G17" s="113">
        <f t="shared" si="7"/>
        <v>2400000</v>
      </c>
      <c r="H17" s="112">
        <f t="shared" si="7"/>
        <v>96000</v>
      </c>
      <c r="I17" s="113">
        <f t="shared" si="7"/>
        <v>96096</v>
      </c>
      <c r="J17" s="112">
        <f t="shared" si="7"/>
        <v>700000</v>
      </c>
      <c r="K17" s="113">
        <f t="shared" si="7"/>
        <v>700368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796000</v>
      </c>
      <c r="Q17" s="113">
        <f t="shared" si="2"/>
        <v>796464</v>
      </c>
      <c r="R17" s="58">
        <f t="shared" si="3"/>
        <v>629.16666666666674</v>
      </c>
      <c r="S17" s="59">
        <f t="shared" si="4"/>
        <v>628.82117882117882</v>
      </c>
      <c r="T17" s="58">
        <f>IF((SUM($E9:$E14))=0,0,(P17/(SUM($E9:$E14))*100))</f>
        <v>33.166666666666664</v>
      </c>
      <c r="U17" s="60">
        <f>IF((SUM($E9:$E14))=0,0,(Q17/(SUM($E9:$E14))*100))</f>
        <v>33.186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2400000</v>
      </c>
      <c r="C34" s="108"/>
      <c r="D34" s="108"/>
      <c r="E34" s="108">
        <f>$B34      +$C34      +$D34</f>
        <v>2400000</v>
      </c>
      <c r="F34" s="109">
        <v>2400000</v>
      </c>
      <c r="G34" s="110">
        <v>1680000</v>
      </c>
      <c r="H34" s="109">
        <v>600000</v>
      </c>
      <c r="I34" s="110">
        <v>2317850</v>
      </c>
      <c r="J34" s="109">
        <v>926000</v>
      </c>
      <c r="K34" s="110">
        <v>1389050</v>
      </c>
      <c r="L34" s="109"/>
      <c r="M34" s="110"/>
      <c r="N34" s="109"/>
      <c r="O34" s="110"/>
      <c r="P34" s="109">
        <f>$H34      +$J34      +$L34      +$N34</f>
        <v>1526000</v>
      </c>
      <c r="Q34" s="110">
        <f>$I34      +$K34      +$M34      +$O34</f>
        <v>3706900</v>
      </c>
      <c r="R34" s="54">
        <f>IF(($H34      =0),0,((($J34      -$H34      )/$H34      )*100))</f>
        <v>54.333333333333336</v>
      </c>
      <c r="S34" s="55">
        <f>IF(($I34      =0),0,((($K34      -$I34      )/$I34      )*100))</f>
        <v>-40.071618094354683</v>
      </c>
      <c r="T34" s="54">
        <f>IF(($E34      =0),0,(($P34      /$E34      )*100))</f>
        <v>63.583333333333336</v>
      </c>
      <c r="U34" s="56">
        <f>IF(($E34      =0),0,(($Q34      /$E34      )*100))</f>
        <v>154.45416666666668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2400000</v>
      </c>
      <c r="C35" s="111">
        <f>C34</f>
        <v>0</v>
      </c>
      <c r="D35" s="111"/>
      <c r="E35" s="111">
        <f>$B35      +$C35      +$D35</f>
        <v>2400000</v>
      </c>
      <c r="F35" s="112">
        <f t="shared" ref="F35:O35" si="17">F34</f>
        <v>2400000</v>
      </c>
      <c r="G35" s="113">
        <f t="shared" si="17"/>
        <v>1680000</v>
      </c>
      <c r="H35" s="112">
        <f t="shared" si="17"/>
        <v>600000</v>
      </c>
      <c r="I35" s="113">
        <f t="shared" si="17"/>
        <v>2317850</v>
      </c>
      <c r="J35" s="112">
        <f t="shared" si="17"/>
        <v>926000</v>
      </c>
      <c r="K35" s="113">
        <f t="shared" si="17"/>
        <v>1389050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1526000</v>
      </c>
      <c r="Q35" s="113">
        <f>$I35      +$K35      +$M35      +$O35</f>
        <v>3706900</v>
      </c>
      <c r="R35" s="58">
        <f>IF(($H35      =0),0,((($J35      -$H35      )/$H35      )*100))</f>
        <v>54.333333333333336</v>
      </c>
      <c r="S35" s="59">
        <f>IF(($I35      =0),0,((($K35      -$I35      )/$I35      )*100))</f>
        <v>-40.071618094354683</v>
      </c>
      <c r="T35" s="58">
        <f>IF($E35   =0,0,($P35   /$E35   )*100)</f>
        <v>63.583333333333336</v>
      </c>
      <c r="U35" s="60">
        <f>IF($E35   =0,0,($Q35   /$E35   )*100)</f>
        <v>154.45416666666668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10827000</v>
      </c>
      <c r="C37" s="108"/>
      <c r="D37" s="108"/>
      <c r="E37" s="108">
        <f t="shared" ref="E37:E42" si="18">$B37      +$C37      +$D37</f>
        <v>10827000</v>
      </c>
      <c r="F37" s="109">
        <v>10827000</v>
      </c>
      <c r="G37" s="110">
        <v>7037000</v>
      </c>
      <c r="H37" s="109">
        <v>2778000</v>
      </c>
      <c r="I37" s="110"/>
      <c r="J37" s="109">
        <v>3421000</v>
      </c>
      <c r="K37" s="110"/>
      <c r="L37" s="109"/>
      <c r="M37" s="110"/>
      <c r="N37" s="109"/>
      <c r="O37" s="110"/>
      <c r="P37" s="109">
        <f t="shared" ref="P37:P42" si="19">$H37      +$J37      +$L37      +$N37</f>
        <v>6199000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23.146148308135352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57.25501062159416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22850000</v>
      </c>
      <c r="C38" s="108"/>
      <c r="D38" s="108"/>
      <c r="E38" s="108">
        <f t="shared" si="18"/>
        <v>22850000</v>
      </c>
      <c r="F38" s="109">
        <v>20775000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33677000</v>
      </c>
      <c r="C42" s="111">
        <f>SUM(C37:C41)</f>
        <v>0</v>
      </c>
      <c r="D42" s="111"/>
      <c r="E42" s="111">
        <f t="shared" si="18"/>
        <v>33677000</v>
      </c>
      <c r="F42" s="112">
        <f t="shared" ref="F42:O42" si="25">SUM(F37:F41)</f>
        <v>31602000</v>
      </c>
      <c r="G42" s="113">
        <f t="shared" si="25"/>
        <v>7037000</v>
      </c>
      <c r="H42" s="112">
        <f t="shared" si="25"/>
        <v>2778000</v>
      </c>
      <c r="I42" s="113">
        <f t="shared" si="25"/>
        <v>0</v>
      </c>
      <c r="J42" s="112">
        <f t="shared" si="25"/>
        <v>3421000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6199000</v>
      </c>
      <c r="Q42" s="113">
        <f t="shared" si="20"/>
        <v>0</v>
      </c>
      <c r="R42" s="58">
        <f t="shared" si="21"/>
        <v>23.146148308135352</v>
      </c>
      <c r="S42" s="59">
        <f t="shared" si="22"/>
        <v>0</v>
      </c>
      <c r="T42" s="58">
        <f>IF((+$E37+$E40) =0,0,(P42   /(+$E37+$E40) )*100)</f>
        <v>57.25501062159416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5000000</v>
      </c>
      <c r="C46" s="108"/>
      <c r="D46" s="108"/>
      <c r="E46" s="108">
        <f t="shared" si="26"/>
        <v>5000000</v>
      </c>
      <c r="F46" s="109">
        <v>5000000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5000000</v>
      </c>
      <c r="C55" s="111">
        <f>SUM(C44:C54)</f>
        <v>0</v>
      </c>
      <c r="D55" s="111"/>
      <c r="E55" s="111">
        <f t="shared" si="26"/>
        <v>5000000</v>
      </c>
      <c r="F55" s="112">
        <f t="shared" ref="F55:O55" si="33">SUM(F44:F54)</f>
        <v>5000000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43477000</v>
      </c>
      <c r="C69" s="120">
        <f>SUM(C9:C16,C19:C25,C28:C31,C34,C37:C41,C44:C54,C57:C60,C63:C67)</f>
        <v>0</v>
      </c>
      <c r="D69" s="120"/>
      <c r="E69" s="120">
        <f t="shared" si="35"/>
        <v>43477000</v>
      </c>
      <c r="F69" s="121">
        <f t="shared" ref="F69:O69" si="43">SUM(F9:F16,F19:F25,F28:F31,F34,F37:F41,F44:F54,F57:F60,F63:F67)</f>
        <v>41402000</v>
      </c>
      <c r="G69" s="122">
        <f t="shared" si="43"/>
        <v>11117000</v>
      </c>
      <c r="H69" s="121">
        <f t="shared" si="43"/>
        <v>3474000</v>
      </c>
      <c r="I69" s="122">
        <f t="shared" si="43"/>
        <v>2413946</v>
      </c>
      <c r="J69" s="121">
        <f t="shared" si="43"/>
        <v>5047000</v>
      </c>
      <c r="K69" s="122">
        <f t="shared" si="43"/>
        <v>2089418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8521000</v>
      </c>
      <c r="Q69" s="122">
        <f t="shared" si="37"/>
        <v>4503364</v>
      </c>
      <c r="R69" s="67">
        <f t="shared" si="38"/>
        <v>45.279217040875068</v>
      </c>
      <c r="S69" s="68">
        <f t="shared" si="39"/>
        <v>-13.443879854810339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54.527420490177256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28.817840916362709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160817000</v>
      </c>
      <c r="C71" s="108"/>
      <c r="D71" s="108"/>
      <c r="E71" s="108">
        <f>$B71      +$C71      +$D71</f>
        <v>160817000</v>
      </c>
      <c r="F71" s="109">
        <v>160817000</v>
      </c>
      <c r="G71" s="110">
        <v>132701000</v>
      </c>
      <c r="H71" s="109">
        <v>41431000</v>
      </c>
      <c r="I71" s="110">
        <v>36534216</v>
      </c>
      <c r="J71" s="109">
        <v>59457000</v>
      </c>
      <c r="K71" s="110">
        <v>60122543</v>
      </c>
      <c r="L71" s="109"/>
      <c r="M71" s="110"/>
      <c r="N71" s="109"/>
      <c r="O71" s="110"/>
      <c r="P71" s="109">
        <f>$H71      +$J71      +$L71      +$N71</f>
        <v>100888000</v>
      </c>
      <c r="Q71" s="110">
        <f>$I71      +$K71      +$M71      +$O71</f>
        <v>96656759</v>
      </c>
      <c r="R71" s="54">
        <f>IF(($H71      =0),0,((($J71      -$H71      )/$H71      )*100))</f>
        <v>43.508483985421542</v>
      </c>
      <c r="S71" s="55">
        <f>IF(($I71      =0),0,((($K71      -$I71      )/$I71      )*100))</f>
        <v>64.565028574857067</v>
      </c>
      <c r="T71" s="54">
        <f>IF(($E71      =0),0,(($P71      /$E71      )*100))</f>
        <v>62.734661136571376</v>
      </c>
      <c r="U71" s="56">
        <f>IF(($E71      =0),0,(($Q71      /$E71      )*100))</f>
        <v>60.103570518042247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160817000</v>
      </c>
      <c r="C73" s="117">
        <f>SUM(C71:C72)</f>
        <v>0</v>
      </c>
      <c r="D73" s="117"/>
      <c r="E73" s="117">
        <f>$B73      +$C73      +$D73</f>
        <v>160817000</v>
      </c>
      <c r="F73" s="118">
        <f t="shared" ref="F73:O73" si="44">SUM(F71:F72)</f>
        <v>160817000</v>
      </c>
      <c r="G73" s="119">
        <f t="shared" si="44"/>
        <v>132701000</v>
      </c>
      <c r="H73" s="118">
        <f t="shared" si="44"/>
        <v>41431000</v>
      </c>
      <c r="I73" s="119">
        <f t="shared" si="44"/>
        <v>36534216</v>
      </c>
      <c r="J73" s="118">
        <f t="shared" si="44"/>
        <v>59457000</v>
      </c>
      <c r="K73" s="119">
        <f t="shared" si="44"/>
        <v>60122543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100888000</v>
      </c>
      <c r="Q73" s="119">
        <f>$I73      +$K73      +$M73      +$O73</f>
        <v>96656759</v>
      </c>
      <c r="R73" s="63">
        <f>IF(($H73      =0),0,((($J73      -$H73      )/$H73      )*100))</f>
        <v>43.508483985421542</v>
      </c>
      <c r="S73" s="64">
        <f>IF(($I73      =0),0,((($K73      -$I73      )/$I73      )*100))</f>
        <v>64.565028574857067</v>
      </c>
      <c r="T73" s="63">
        <f>IF(($E71      =0),0,(($P71      /$E71      )*100))</f>
        <v>62.734661136571376</v>
      </c>
      <c r="U73" s="65">
        <f>IF($E71   =0,0,($Q71   /$E71 )*100)</f>
        <v>60.103570518042247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160817000</v>
      </c>
      <c r="C74" s="120">
        <f>SUM(C71:C72)</f>
        <v>0</v>
      </c>
      <c r="D74" s="120"/>
      <c r="E74" s="120">
        <f>$B74      +$C74      +$D74</f>
        <v>160817000</v>
      </c>
      <c r="F74" s="121">
        <f t="shared" ref="F74:O74" si="45">SUM(F71:F72)</f>
        <v>160817000</v>
      </c>
      <c r="G74" s="122">
        <f t="shared" si="45"/>
        <v>132701000</v>
      </c>
      <c r="H74" s="121">
        <f t="shared" si="45"/>
        <v>41431000</v>
      </c>
      <c r="I74" s="122">
        <f t="shared" si="45"/>
        <v>36534216</v>
      </c>
      <c r="J74" s="121">
        <f t="shared" si="45"/>
        <v>59457000</v>
      </c>
      <c r="K74" s="122">
        <f t="shared" si="45"/>
        <v>60122543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100888000</v>
      </c>
      <c r="Q74" s="122">
        <f>$I74      +$K74      +$M74      +$O74</f>
        <v>96656759</v>
      </c>
      <c r="R74" s="67">
        <f>IF(($H74      =0),0,((($J74      -$H74      )/$H74      )*100))</f>
        <v>43.508483985421542</v>
      </c>
      <c r="S74" s="68">
        <f>IF(($I74      =0),0,((($K74      -$I74      )/$I74      )*100))</f>
        <v>64.565028574857067</v>
      </c>
      <c r="T74" s="67">
        <f>IF(($E71      =0),0,(($P71      /$E71      )*100))</f>
        <v>62.734661136571376</v>
      </c>
      <c r="U74" s="71">
        <f>IF($E71   =0,0,($Q71   /$E71 )*100)</f>
        <v>60.103570518042247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204294000</v>
      </c>
      <c r="C75" s="120">
        <f>SUM(C9:C16,C19:C25,C28:C31,C34,C37:C41,C44:C54,C57:C60,C63:C67,C71:C72)</f>
        <v>0</v>
      </c>
      <c r="D75" s="120"/>
      <c r="E75" s="120">
        <f>$B75      +$C75      +$D75</f>
        <v>204294000</v>
      </c>
      <c r="F75" s="121">
        <f t="shared" ref="F75:O75" si="46">SUM(F9:F16,F19:F25,F28:F31,F34,F37:F41,F44:F54,F57:F60,F63:F67,F71:F72)</f>
        <v>202219000</v>
      </c>
      <c r="G75" s="122">
        <f t="shared" si="46"/>
        <v>143818000</v>
      </c>
      <c r="H75" s="121">
        <f t="shared" si="46"/>
        <v>44905000</v>
      </c>
      <c r="I75" s="122">
        <f t="shared" si="46"/>
        <v>38948162</v>
      </c>
      <c r="J75" s="121">
        <f t="shared" si="46"/>
        <v>64504000</v>
      </c>
      <c r="K75" s="122">
        <f t="shared" si="46"/>
        <v>62211961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109409000</v>
      </c>
      <c r="Q75" s="122">
        <f>$I75      +$K75      +$M75      +$O75</f>
        <v>101160123</v>
      </c>
      <c r="R75" s="67">
        <f>IF(($H75      =0),0,((($J75      -$H75      )/$H75      )*100))</f>
        <v>43.645473777975724</v>
      </c>
      <c r="S75" s="68">
        <f>IF(($I75      =0),0,((($K75      -$I75      )/$I75      )*100))</f>
        <v>59.730158768467689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62.007775838226294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57.332707827979412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s/bqYDghAWDSBQWPvs41V0Da02LGFJSpBlpq1x4966nERcWSPcnnS3WKYHmJm2MNMN/jf9+i8QYz+C5jQvcacA==" saltValue="OV/SeW71oS7K3quuGfXQl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1100000</v>
      </c>
      <c r="C10" s="108"/>
      <c r="D10" s="108"/>
      <c r="E10" s="108">
        <f t="shared" ref="E10:E17" si="0">$B10      +$C10      +$D10</f>
        <v>1100000</v>
      </c>
      <c r="F10" s="109">
        <v>1100000</v>
      </c>
      <c r="G10" s="110">
        <v>1100000</v>
      </c>
      <c r="H10" s="109">
        <v>964000</v>
      </c>
      <c r="I10" s="110">
        <v>551302</v>
      </c>
      <c r="J10" s="109"/>
      <c r="K10" s="110">
        <v>245089</v>
      </c>
      <c r="L10" s="109"/>
      <c r="M10" s="110"/>
      <c r="N10" s="109"/>
      <c r="O10" s="110"/>
      <c r="P10" s="109">
        <f t="shared" ref="P10:P17" si="1">$H10      +$J10      +$L10      +$N10</f>
        <v>964000</v>
      </c>
      <c r="Q10" s="110">
        <f t="shared" ref="Q10:Q17" si="2">$I10      +$K10      +$M10      +$O10</f>
        <v>796391</v>
      </c>
      <c r="R10" s="54">
        <f t="shared" ref="R10:R17" si="3">IF(($H10      =0),0,((($J10      -$H10      )/$H10      )*100))</f>
        <v>-100</v>
      </c>
      <c r="S10" s="55">
        <f t="shared" ref="S10:S17" si="4">IF(($I10      =0),0,((($K10      -$I10      )/$I10      )*100))</f>
        <v>-55.543604050048792</v>
      </c>
      <c r="T10" s="54">
        <f t="shared" ref="T10:T16" si="5">IF(($E10      =0),0,(($P10      /$E10      )*100))</f>
        <v>87.63636363636364</v>
      </c>
      <c r="U10" s="56">
        <f t="shared" ref="U10:U16" si="6">IF(($E10      =0),0,(($Q10      /$E10      )*100))</f>
        <v>72.39918181818183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1100000</v>
      </c>
      <c r="C17" s="111">
        <f>SUM(C9:C16)</f>
        <v>0</v>
      </c>
      <c r="D17" s="111"/>
      <c r="E17" s="111">
        <f t="shared" si="0"/>
        <v>1100000</v>
      </c>
      <c r="F17" s="112">
        <f t="shared" ref="F17:O17" si="7">SUM(F9:F16)</f>
        <v>1100000</v>
      </c>
      <c r="G17" s="113">
        <f t="shared" si="7"/>
        <v>1100000</v>
      </c>
      <c r="H17" s="112">
        <f t="shared" si="7"/>
        <v>964000</v>
      </c>
      <c r="I17" s="113">
        <f t="shared" si="7"/>
        <v>551302</v>
      </c>
      <c r="J17" s="112">
        <f t="shared" si="7"/>
        <v>0</v>
      </c>
      <c r="K17" s="113">
        <f t="shared" si="7"/>
        <v>245089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964000</v>
      </c>
      <c r="Q17" s="113">
        <f t="shared" si="2"/>
        <v>796391</v>
      </c>
      <c r="R17" s="58">
        <f t="shared" si="3"/>
        <v>-100</v>
      </c>
      <c r="S17" s="59">
        <f t="shared" si="4"/>
        <v>-55.543604050048792</v>
      </c>
      <c r="T17" s="58">
        <f>IF((SUM($E9:$E14))=0,0,(P17/(SUM($E9:$E14))*100))</f>
        <v>87.63636363636364</v>
      </c>
      <c r="U17" s="60">
        <f>IF((SUM($E9:$E14))=0,0,(Q17/(SUM($E9:$E14))*100))</f>
        <v>72.39918181818183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2556000</v>
      </c>
      <c r="C31" s="108"/>
      <c r="D31" s="108"/>
      <c r="E31" s="108">
        <f>$B31      +$C31      +$D31</f>
        <v>2556000</v>
      </c>
      <c r="F31" s="109">
        <v>2556000</v>
      </c>
      <c r="G31" s="110">
        <v>1789000</v>
      </c>
      <c r="H31" s="109">
        <v>386000</v>
      </c>
      <c r="I31" s="110">
        <v>347454</v>
      </c>
      <c r="J31" s="109">
        <v>852000</v>
      </c>
      <c r="K31" s="110">
        <v>779050</v>
      </c>
      <c r="L31" s="109"/>
      <c r="M31" s="110"/>
      <c r="N31" s="109"/>
      <c r="O31" s="110"/>
      <c r="P31" s="109">
        <f>$H31      +$J31      +$L31      +$N31</f>
        <v>1238000</v>
      </c>
      <c r="Q31" s="110">
        <f>$I31      +$K31      +$M31      +$O31</f>
        <v>1126504</v>
      </c>
      <c r="R31" s="54">
        <f>IF(($H31      =0),0,((($J31      -$H31      )/$H31      )*100))</f>
        <v>120.72538860103627</v>
      </c>
      <c r="S31" s="55">
        <f>IF(($I31      =0),0,((($K31      -$I31      )/$I31      )*100))</f>
        <v>124.21673084782445</v>
      </c>
      <c r="T31" s="54">
        <f>IF(($E31      =0),0,(($P31      /$E31      )*100))</f>
        <v>48.435054773082939</v>
      </c>
      <c r="U31" s="56">
        <f>IF(($E31      =0),0,(($Q31      /$E31      )*100))</f>
        <v>44.072926447574332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2556000</v>
      </c>
      <c r="C32" s="111">
        <f>SUM(C28:C31)</f>
        <v>0</v>
      </c>
      <c r="D32" s="111"/>
      <c r="E32" s="111">
        <f>$B32      +$C32      +$D32</f>
        <v>2556000</v>
      </c>
      <c r="F32" s="112">
        <f t="shared" ref="F32:O32" si="16">SUM(F28:F31)</f>
        <v>2556000</v>
      </c>
      <c r="G32" s="113">
        <f t="shared" si="16"/>
        <v>1789000</v>
      </c>
      <c r="H32" s="112">
        <f t="shared" si="16"/>
        <v>386000</v>
      </c>
      <c r="I32" s="113">
        <f t="shared" si="16"/>
        <v>347454</v>
      </c>
      <c r="J32" s="112">
        <f t="shared" si="16"/>
        <v>852000</v>
      </c>
      <c r="K32" s="113">
        <f t="shared" si="16"/>
        <v>779050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1238000</v>
      </c>
      <c r="Q32" s="113">
        <f>$I32      +$K32      +$M32      +$O32</f>
        <v>1126504</v>
      </c>
      <c r="R32" s="58">
        <f>IF(($H32      =0),0,((($J32      -$H32      )/$H32      )*100))</f>
        <v>120.72538860103627</v>
      </c>
      <c r="S32" s="59">
        <f>IF(($I32      =0),0,((($K32      -$I32      )/$I32      )*100))</f>
        <v>124.21673084782445</v>
      </c>
      <c r="T32" s="58">
        <f>IF($E32   =0,0,($P32   /$E32   )*100)</f>
        <v>48.435054773082939</v>
      </c>
      <c r="U32" s="60">
        <f>IF($E32   =0,0,($Q32   /$E32   )*100)</f>
        <v>44.072926447574332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2374000</v>
      </c>
      <c r="C34" s="108"/>
      <c r="D34" s="108"/>
      <c r="E34" s="108">
        <f>$B34      +$C34      +$D34</f>
        <v>2374000</v>
      </c>
      <c r="F34" s="109">
        <v>2374000</v>
      </c>
      <c r="G34" s="110">
        <v>1662000</v>
      </c>
      <c r="H34" s="109">
        <v>594000</v>
      </c>
      <c r="I34" s="110">
        <v>2374000</v>
      </c>
      <c r="J34" s="109"/>
      <c r="K34" s="110"/>
      <c r="L34" s="109"/>
      <c r="M34" s="110"/>
      <c r="N34" s="109"/>
      <c r="O34" s="110"/>
      <c r="P34" s="109">
        <f>$H34      +$J34      +$L34      +$N34</f>
        <v>594000</v>
      </c>
      <c r="Q34" s="110">
        <f>$I34      +$K34      +$M34      +$O34</f>
        <v>2374000</v>
      </c>
      <c r="R34" s="54">
        <f>IF(($H34      =0),0,((($J34      -$H34      )/$H34      )*100))</f>
        <v>-100</v>
      </c>
      <c r="S34" s="55">
        <f>IF(($I34      =0),0,((($K34      -$I34      )/$I34      )*100))</f>
        <v>-100</v>
      </c>
      <c r="T34" s="54">
        <f>IF(($E34      =0),0,(($P34      /$E34      )*100))</f>
        <v>25.021061499578767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2374000</v>
      </c>
      <c r="C35" s="111">
        <f>C34</f>
        <v>0</v>
      </c>
      <c r="D35" s="111"/>
      <c r="E35" s="111">
        <f>$B35      +$C35      +$D35</f>
        <v>2374000</v>
      </c>
      <c r="F35" s="112">
        <f t="shared" ref="F35:O35" si="17">F34</f>
        <v>2374000</v>
      </c>
      <c r="G35" s="113">
        <f t="shared" si="17"/>
        <v>1662000</v>
      </c>
      <c r="H35" s="112">
        <f t="shared" si="17"/>
        <v>594000</v>
      </c>
      <c r="I35" s="113">
        <f t="shared" si="17"/>
        <v>2374000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594000</v>
      </c>
      <c r="Q35" s="113">
        <f>$I35      +$K35      +$M35      +$O35</f>
        <v>2374000</v>
      </c>
      <c r="R35" s="58">
        <f>IF(($H35      =0),0,((($J35      -$H35      )/$H35      )*100))</f>
        <v>-100</v>
      </c>
      <c r="S35" s="59">
        <f>IF(($I35      =0),0,((($K35      -$I35      )/$I35      )*100))</f>
        <v>-100</v>
      </c>
      <c r="T35" s="58">
        <f>IF($E35   =0,0,($P35   /$E35   )*100)</f>
        <v>25.021061499578767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3000000</v>
      </c>
      <c r="H40" s="109"/>
      <c r="I40" s="110"/>
      <c r="J40" s="109"/>
      <c r="K40" s="110">
        <v>1623939</v>
      </c>
      <c r="L40" s="109"/>
      <c r="M40" s="110"/>
      <c r="N40" s="109"/>
      <c r="O40" s="110"/>
      <c r="P40" s="109">
        <f t="shared" si="19"/>
        <v>0</v>
      </c>
      <c r="Q40" s="110">
        <f t="shared" si="20"/>
        <v>1623939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32.47878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5000000</v>
      </c>
      <c r="C42" s="111">
        <f>SUM(C37:C41)</f>
        <v>0</v>
      </c>
      <c r="D42" s="111"/>
      <c r="E42" s="111">
        <f t="shared" si="18"/>
        <v>5000000</v>
      </c>
      <c r="F42" s="112">
        <f t="shared" ref="F42:O42" si="25">SUM(F37:F41)</f>
        <v>5000000</v>
      </c>
      <c r="G42" s="113">
        <f t="shared" si="25"/>
        <v>3000000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1623939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1623939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32.47878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11030000</v>
      </c>
      <c r="C69" s="120">
        <f>SUM(C9:C16,C19:C25,C28:C31,C34,C37:C41,C44:C54,C57:C60,C63:C67)</f>
        <v>0</v>
      </c>
      <c r="D69" s="120"/>
      <c r="E69" s="120">
        <f t="shared" si="35"/>
        <v>11030000</v>
      </c>
      <c r="F69" s="121">
        <f t="shared" ref="F69:O69" si="43">SUM(F9:F16,F19:F25,F28:F31,F34,F37:F41,F44:F54,F57:F60,F63:F67)</f>
        <v>11030000</v>
      </c>
      <c r="G69" s="122">
        <f t="shared" si="43"/>
        <v>7551000</v>
      </c>
      <c r="H69" s="121">
        <f t="shared" si="43"/>
        <v>1944000</v>
      </c>
      <c r="I69" s="122">
        <f t="shared" si="43"/>
        <v>3272756</v>
      </c>
      <c r="J69" s="121">
        <f t="shared" si="43"/>
        <v>852000</v>
      </c>
      <c r="K69" s="122">
        <f t="shared" si="43"/>
        <v>2648078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2796000</v>
      </c>
      <c r="Q69" s="122">
        <f t="shared" si="37"/>
        <v>5920834</v>
      </c>
      <c r="R69" s="67">
        <f t="shared" si="38"/>
        <v>-56.172839506172842</v>
      </c>
      <c r="S69" s="68">
        <f t="shared" si="39"/>
        <v>-19.087215789994733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25.349048050770623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53.679365367180424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11030000</v>
      </c>
      <c r="C75" s="120">
        <f>SUM(C9:C16,C19:C25,C28:C31,C34,C37:C41,C44:C54,C57:C60,C63:C67,C71:C72)</f>
        <v>0</v>
      </c>
      <c r="D75" s="120"/>
      <c r="E75" s="120">
        <f>$B75      +$C75      +$D75</f>
        <v>11030000</v>
      </c>
      <c r="F75" s="121">
        <f t="shared" ref="F75:O75" si="46">SUM(F9:F16,F19:F25,F28:F31,F34,F37:F41,F44:F54,F57:F60,F63:F67,F71:F72)</f>
        <v>11030000</v>
      </c>
      <c r="G75" s="122">
        <f t="shared" si="46"/>
        <v>7551000</v>
      </c>
      <c r="H75" s="121">
        <f t="shared" si="46"/>
        <v>1944000</v>
      </c>
      <c r="I75" s="122">
        <f t="shared" si="46"/>
        <v>3272756</v>
      </c>
      <c r="J75" s="121">
        <f t="shared" si="46"/>
        <v>852000</v>
      </c>
      <c r="K75" s="122">
        <f t="shared" si="46"/>
        <v>2648078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2796000</v>
      </c>
      <c r="Q75" s="122">
        <f>$I75      +$K75      +$M75      +$O75</f>
        <v>5920834</v>
      </c>
      <c r="R75" s="67">
        <f>IF(($H75      =0),0,((($J75      -$H75      )/$H75      )*100))</f>
        <v>-56.172839506172842</v>
      </c>
      <c r="S75" s="68">
        <f>IF(($I75      =0),0,((($K75      -$I75      )/$I75      )*100))</f>
        <v>-19.087215789994733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25.349048050770623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53.679365367180424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CnPqBCtCO4fID9biLbtd33dBB31BLxQFUBw5aYhy1kYsNez3X3q8c5K0Nvg2MZ1LrXFuM6+hpU6G5CDfYOuDuw==" saltValue="PBGgNlZJdAsoHGYlrLnrw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200000</v>
      </c>
      <c r="I10" s="110">
        <v>200001</v>
      </c>
      <c r="J10" s="109">
        <v>134000</v>
      </c>
      <c r="K10" s="110">
        <v>200001</v>
      </c>
      <c r="L10" s="109"/>
      <c r="M10" s="110"/>
      <c r="N10" s="109"/>
      <c r="O10" s="110"/>
      <c r="P10" s="109">
        <f t="shared" ref="P10:P17" si="1">$H10      +$J10      +$L10      +$N10</f>
        <v>334000</v>
      </c>
      <c r="Q10" s="110">
        <f t="shared" ref="Q10:Q17" si="2">$I10      +$K10      +$M10      +$O10</f>
        <v>400002</v>
      </c>
      <c r="R10" s="54">
        <f t="shared" ref="R10:R17" si="3">IF(($H10      =0),0,((($J10      -$H10      )/$H10      )*100))</f>
        <v>-33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11.133333333333335</v>
      </c>
      <c r="U10" s="56">
        <f t="shared" ref="U10:U16" si="6">IF(($E10      =0),0,(($Q10      /$E10      )*100))</f>
        <v>13.333400000000001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200000</v>
      </c>
      <c r="I17" s="113">
        <f t="shared" si="7"/>
        <v>200001</v>
      </c>
      <c r="J17" s="112">
        <f t="shared" si="7"/>
        <v>134000</v>
      </c>
      <c r="K17" s="113">
        <f t="shared" si="7"/>
        <v>200001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334000</v>
      </c>
      <c r="Q17" s="113">
        <f t="shared" si="2"/>
        <v>400002</v>
      </c>
      <c r="R17" s="58">
        <f t="shared" si="3"/>
        <v>-33</v>
      </c>
      <c r="S17" s="59">
        <f t="shared" si="4"/>
        <v>0</v>
      </c>
      <c r="T17" s="58">
        <f>IF((SUM($E9:$E14))=0,0,(P17/(SUM($E9:$E14))*100))</f>
        <v>11.133333333333335</v>
      </c>
      <c r="U17" s="60">
        <f>IF((SUM($E9:$E14))=0,0,(Q17/(SUM($E9:$E14))*100))</f>
        <v>13.333400000000001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2103000</v>
      </c>
      <c r="C34" s="108"/>
      <c r="D34" s="108"/>
      <c r="E34" s="108">
        <f>$B34      +$C34      +$D34</f>
        <v>2103000</v>
      </c>
      <c r="F34" s="109">
        <v>2103000</v>
      </c>
      <c r="G34" s="110">
        <v>1471000</v>
      </c>
      <c r="H34" s="109">
        <v>525000</v>
      </c>
      <c r="I34" s="110">
        <v>999882</v>
      </c>
      <c r="J34" s="109">
        <v>759000</v>
      </c>
      <c r="K34" s="110">
        <v>759496</v>
      </c>
      <c r="L34" s="109"/>
      <c r="M34" s="110"/>
      <c r="N34" s="109"/>
      <c r="O34" s="110"/>
      <c r="P34" s="109">
        <f>$H34      +$J34      +$L34      +$N34</f>
        <v>1284000</v>
      </c>
      <c r="Q34" s="110">
        <f>$I34      +$K34      +$M34      +$O34</f>
        <v>1759378</v>
      </c>
      <c r="R34" s="54">
        <f>IF(($H34      =0),0,((($J34      -$H34      )/$H34      )*100))</f>
        <v>44.571428571428569</v>
      </c>
      <c r="S34" s="55">
        <f>IF(($I34      =0),0,((($K34      -$I34      )/$I34      )*100))</f>
        <v>-24.041436889552966</v>
      </c>
      <c r="T34" s="54">
        <f>IF(($E34      =0),0,(($P34      /$E34      )*100))</f>
        <v>61.055634807417967</v>
      </c>
      <c r="U34" s="56">
        <f>IF(($E34      =0),0,(($Q34      /$E34      )*100))</f>
        <v>83.660389919163109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2103000</v>
      </c>
      <c r="C35" s="111">
        <f>C34</f>
        <v>0</v>
      </c>
      <c r="D35" s="111"/>
      <c r="E35" s="111">
        <f>$B35      +$C35      +$D35</f>
        <v>2103000</v>
      </c>
      <c r="F35" s="112">
        <f t="shared" ref="F35:O35" si="17">F34</f>
        <v>2103000</v>
      </c>
      <c r="G35" s="113">
        <f t="shared" si="17"/>
        <v>1471000</v>
      </c>
      <c r="H35" s="112">
        <f t="shared" si="17"/>
        <v>525000</v>
      </c>
      <c r="I35" s="113">
        <f t="shared" si="17"/>
        <v>999882</v>
      </c>
      <c r="J35" s="112">
        <f t="shared" si="17"/>
        <v>759000</v>
      </c>
      <c r="K35" s="113">
        <f t="shared" si="17"/>
        <v>759496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1284000</v>
      </c>
      <c r="Q35" s="113">
        <f>$I35      +$K35      +$M35      +$O35</f>
        <v>1759378</v>
      </c>
      <c r="R35" s="58">
        <f>IF(($H35      =0),0,((($J35      -$H35      )/$H35      )*100))</f>
        <v>44.571428571428569</v>
      </c>
      <c r="S35" s="59">
        <f>IF(($I35      =0),0,((($K35      -$I35      )/$I35      )*100))</f>
        <v>-24.041436889552966</v>
      </c>
      <c r="T35" s="58">
        <f>IF($E35   =0,0,($P35   /$E35   )*100)</f>
        <v>61.055634807417967</v>
      </c>
      <c r="U35" s="60">
        <f>IF($E35   =0,0,($Q35   /$E35   )*100)</f>
        <v>83.660389919163109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5000000</v>
      </c>
      <c r="C37" s="108"/>
      <c r="D37" s="108"/>
      <c r="E37" s="108">
        <f t="shared" ref="E37:E42" si="18">$B37      +$C37      +$D37</f>
        <v>5000000</v>
      </c>
      <c r="F37" s="109">
        <v>5000000</v>
      </c>
      <c r="G37" s="110">
        <v>2250000</v>
      </c>
      <c r="H37" s="109">
        <v>264000</v>
      </c>
      <c r="I37" s="110"/>
      <c r="J37" s="109">
        <v>1986000</v>
      </c>
      <c r="K37" s="110">
        <v>4334567</v>
      </c>
      <c r="L37" s="109"/>
      <c r="M37" s="110"/>
      <c r="N37" s="109"/>
      <c r="O37" s="110"/>
      <c r="P37" s="109">
        <f t="shared" ref="P37:P42" si="19">$H37      +$J37      +$L37      +$N37</f>
        <v>2250000</v>
      </c>
      <c r="Q37" s="110">
        <f t="shared" ref="Q37:Q42" si="20">$I37      +$K37      +$M37      +$O37</f>
        <v>4334567</v>
      </c>
      <c r="R37" s="54">
        <f t="shared" ref="R37:R42" si="21">IF(($H37      =0),0,((($J37      -$H37      )/$H37      )*100))</f>
        <v>652.27272727272725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45</v>
      </c>
      <c r="U37" s="56">
        <f t="shared" ref="U37:U41" si="24">IF(($E37      =0),0,(($Q37      /$E37      )*100))</f>
        <v>86.691339999999997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2548000</v>
      </c>
      <c r="C38" s="108"/>
      <c r="D38" s="108"/>
      <c r="E38" s="108">
        <f t="shared" si="18"/>
        <v>2548000</v>
      </c>
      <c r="F38" s="109">
        <v>2317000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7548000</v>
      </c>
      <c r="C42" s="111">
        <f>SUM(C37:C41)</f>
        <v>0</v>
      </c>
      <c r="D42" s="111"/>
      <c r="E42" s="111">
        <f t="shared" si="18"/>
        <v>7548000</v>
      </c>
      <c r="F42" s="112">
        <f t="shared" ref="F42:O42" si="25">SUM(F37:F41)</f>
        <v>7317000</v>
      </c>
      <c r="G42" s="113">
        <f t="shared" si="25"/>
        <v>2250000</v>
      </c>
      <c r="H42" s="112">
        <f t="shared" si="25"/>
        <v>264000</v>
      </c>
      <c r="I42" s="113">
        <f t="shared" si="25"/>
        <v>0</v>
      </c>
      <c r="J42" s="112">
        <f t="shared" si="25"/>
        <v>1986000</v>
      </c>
      <c r="K42" s="113">
        <f t="shared" si="25"/>
        <v>4334567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2250000</v>
      </c>
      <c r="Q42" s="113">
        <f t="shared" si="20"/>
        <v>4334567</v>
      </c>
      <c r="R42" s="58">
        <f t="shared" si="21"/>
        <v>652.27272727272725</v>
      </c>
      <c r="S42" s="59">
        <f t="shared" si="22"/>
        <v>0</v>
      </c>
      <c r="T42" s="58">
        <f>IF((+$E37+$E40) =0,0,(P42   /(+$E37+$E40) )*100)</f>
        <v>45</v>
      </c>
      <c r="U42" s="60">
        <f>IF((+$E37+$E40) =0,0,(Q42   /(+$E37+$E40) )*100)</f>
        <v>86.691339999999997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5000000</v>
      </c>
      <c r="C45" s="108"/>
      <c r="D45" s="108"/>
      <c r="E45" s="108">
        <f t="shared" si="26"/>
        <v>5000000</v>
      </c>
      <c r="F45" s="109">
        <v>5000000</v>
      </c>
      <c r="G45" s="110">
        <v>0</v>
      </c>
      <c r="H45" s="109"/>
      <c r="I45" s="110"/>
      <c r="J45" s="109"/>
      <c r="K45" s="110">
        <v>914959</v>
      </c>
      <c r="L45" s="109"/>
      <c r="M45" s="110"/>
      <c r="N45" s="109"/>
      <c r="O45" s="110"/>
      <c r="P45" s="109">
        <f t="shared" si="27"/>
        <v>0</v>
      </c>
      <c r="Q45" s="110">
        <f t="shared" si="28"/>
        <v>914959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18.29918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50763000</v>
      </c>
      <c r="C53" s="108"/>
      <c r="D53" s="108"/>
      <c r="E53" s="108">
        <f t="shared" si="26"/>
        <v>50763000</v>
      </c>
      <c r="F53" s="109">
        <v>50763000</v>
      </c>
      <c r="G53" s="110">
        <v>45000000</v>
      </c>
      <c r="H53" s="109">
        <v>17770000</v>
      </c>
      <c r="I53" s="110">
        <v>17188661</v>
      </c>
      <c r="J53" s="109">
        <v>7422000</v>
      </c>
      <c r="K53" s="110">
        <v>7536861</v>
      </c>
      <c r="L53" s="109"/>
      <c r="M53" s="110"/>
      <c r="N53" s="109"/>
      <c r="O53" s="110"/>
      <c r="P53" s="109">
        <f t="shared" si="27"/>
        <v>25192000</v>
      </c>
      <c r="Q53" s="110">
        <f t="shared" si="28"/>
        <v>24725522</v>
      </c>
      <c r="R53" s="54">
        <f t="shared" si="29"/>
        <v>-58.232976927405744</v>
      </c>
      <c r="S53" s="55">
        <f t="shared" si="30"/>
        <v>-56.152134247106275</v>
      </c>
      <c r="T53" s="54">
        <f t="shared" si="31"/>
        <v>49.62669660973544</v>
      </c>
      <c r="U53" s="56">
        <f t="shared" si="32"/>
        <v>48.70776352855426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55763000</v>
      </c>
      <c r="C55" s="111">
        <f>SUM(C44:C54)</f>
        <v>0</v>
      </c>
      <c r="D55" s="111"/>
      <c r="E55" s="111">
        <f t="shared" si="26"/>
        <v>55763000</v>
      </c>
      <c r="F55" s="112">
        <f t="shared" ref="F55:O55" si="33">SUM(F44:F54)</f>
        <v>55763000</v>
      </c>
      <c r="G55" s="113">
        <f t="shared" si="33"/>
        <v>45000000</v>
      </c>
      <c r="H55" s="112">
        <f t="shared" si="33"/>
        <v>17770000</v>
      </c>
      <c r="I55" s="113">
        <f t="shared" si="33"/>
        <v>17188661</v>
      </c>
      <c r="J55" s="112">
        <f t="shared" si="33"/>
        <v>7422000</v>
      </c>
      <c r="K55" s="113">
        <f t="shared" si="33"/>
        <v>8451820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25192000</v>
      </c>
      <c r="Q55" s="113">
        <f t="shared" si="28"/>
        <v>25640481</v>
      </c>
      <c r="R55" s="58">
        <f t="shared" si="29"/>
        <v>-58.232976927405744</v>
      </c>
      <c r="S55" s="59">
        <f t="shared" si="30"/>
        <v>-50.829095995319243</v>
      </c>
      <c r="T55" s="58">
        <f>IF((+$E45+$E47+$E49+$E50+$E53) =0,0,(P55   /(+$E45+$E47+$E49+$E50+$E53) )*100)</f>
        <v>45.176909420224881</v>
      </c>
      <c r="U55" s="60">
        <f>IF((+$E45+$E47+$E49+$E50+$E53) =0,0,(Q55   /(+$E45+$E47+$E49+$E50+$E53) )*100)</f>
        <v>45.981172103366028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68414000</v>
      </c>
      <c r="C69" s="120">
        <f>SUM(C9:C16,C19:C25,C28:C31,C34,C37:C41,C44:C54,C57:C60,C63:C67)</f>
        <v>0</v>
      </c>
      <c r="D69" s="120"/>
      <c r="E69" s="120">
        <f t="shared" si="35"/>
        <v>68414000</v>
      </c>
      <c r="F69" s="121">
        <f t="shared" ref="F69:O69" si="43">SUM(F9:F16,F19:F25,F28:F31,F34,F37:F41,F44:F54,F57:F60,F63:F67)</f>
        <v>68183000</v>
      </c>
      <c r="G69" s="122">
        <f t="shared" si="43"/>
        <v>51721000</v>
      </c>
      <c r="H69" s="121">
        <f t="shared" si="43"/>
        <v>18759000</v>
      </c>
      <c r="I69" s="122">
        <f t="shared" si="43"/>
        <v>18388544</v>
      </c>
      <c r="J69" s="121">
        <f t="shared" si="43"/>
        <v>10301000</v>
      </c>
      <c r="K69" s="122">
        <f t="shared" si="43"/>
        <v>13745884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29060000</v>
      </c>
      <c r="Q69" s="122">
        <f t="shared" si="37"/>
        <v>32134428</v>
      </c>
      <c r="R69" s="67">
        <f t="shared" si="38"/>
        <v>-45.087691241537399</v>
      </c>
      <c r="S69" s="68">
        <f t="shared" si="39"/>
        <v>-25.247567180957887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44.119879755867977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48.78758084595998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66284000</v>
      </c>
      <c r="C71" s="108"/>
      <c r="D71" s="108"/>
      <c r="E71" s="108">
        <f>$B71      +$C71      +$D71</f>
        <v>66284000</v>
      </c>
      <c r="F71" s="109">
        <v>66284000</v>
      </c>
      <c r="G71" s="110">
        <v>56105000</v>
      </c>
      <c r="H71" s="109">
        <v>8182000</v>
      </c>
      <c r="I71" s="110">
        <v>8181942</v>
      </c>
      <c r="J71" s="109">
        <v>26190000</v>
      </c>
      <c r="K71" s="110">
        <v>26424502</v>
      </c>
      <c r="L71" s="109"/>
      <c r="M71" s="110"/>
      <c r="N71" s="109"/>
      <c r="O71" s="110"/>
      <c r="P71" s="109">
        <f>$H71      +$J71      +$L71      +$N71</f>
        <v>34372000</v>
      </c>
      <c r="Q71" s="110">
        <f>$I71      +$K71      +$M71      +$O71</f>
        <v>34606444</v>
      </c>
      <c r="R71" s="54">
        <f>IF(($H71      =0),0,((($J71      -$H71      )/$H71      )*100))</f>
        <v>220.09288682473723</v>
      </c>
      <c r="S71" s="55">
        <f>IF(($I71      =0),0,((($K71      -$I71      )/$I71      )*100))</f>
        <v>222.96124807533468</v>
      </c>
      <c r="T71" s="54">
        <f>IF(($E71      =0),0,(($P71      /$E71      )*100))</f>
        <v>51.855651439261365</v>
      </c>
      <c r="U71" s="56">
        <f>IF(($E71      =0),0,(($Q71      /$E71      )*100))</f>
        <v>52.209347655542814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66284000</v>
      </c>
      <c r="C73" s="117">
        <f>SUM(C71:C72)</f>
        <v>0</v>
      </c>
      <c r="D73" s="117"/>
      <c r="E73" s="117">
        <f>$B73      +$C73      +$D73</f>
        <v>66284000</v>
      </c>
      <c r="F73" s="118">
        <f t="shared" ref="F73:O73" si="44">SUM(F71:F72)</f>
        <v>66284000</v>
      </c>
      <c r="G73" s="119">
        <f t="shared" si="44"/>
        <v>56105000</v>
      </c>
      <c r="H73" s="118">
        <f t="shared" si="44"/>
        <v>8182000</v>
      </c>
      <c r="I73" s="119">
        <f t="shared" si="44"/>
        <v>8181942</v>
      </c>
      <c r="J73" s="118">
        <f t="shared" si="44"/>
        <v>26190000</v>
      </c>
      <c r="K73" s="119">
        <f t="shared" si="44"/>
        <v>26424502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34372000</v>
      </c>
      <c r="Q73" s="119">
        <f>$I73      +$K73      +$M73      +$O73</f>
        <v>34606444</v>
      </c>
      <c r="R73" s="63">
        <f>IF(($H73      =0),0,((($J73      -$H73      )/$H73      )*100))</f>
        <v>220.09288682473723</v>
      </c>
      <c r="S73" s="64">
        <f>IF(($I73      =0),0,((($K73      -$I73      )/$I73      )*100))</f>
        <v>222.96124807533468</v>
      </c>
      <c r="T73" s="63">
        <f>IF(($E71      =0),0,(($P71      /$E71      )*100))</f>
        <v>51.855651439261365</v>
      </c>
      <c r="U73" s="65">
        <f>IF($E71   =0,0,($Q71   /$E71 )*100)</f>
        <v>52.209347655542814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66284000</v>
      </c>
      <c r="C74" s="120">
        <f>SUM(C71:C72)</f>
        <v>0</v>
      </c>
      <c r="D74" s="120"/>
      <c r="E74" s="120">
        <f>$B74      +$C74      +$D74</f>
        <v>66284000</v>
      </c>
      <c r="F74" s="121">
        <f t="shared" ref="F74:O74" si="45">SUM(F71:F72)</f>
        <v>66284000</v>
      </c>
      <c r="G74" s="122">
        <f t="shared" si="45"/>
        <v>56105000</v>
      </c>
      <c r="H74" s="121">
        <f t="shared" si="45"/>
        <v>8182000</v>
      </c>
      <c r="I74" s="122">
        <f t="shared" si="45"/>
        <v>8181942</v>
      </c>
      <c r="J74" s="121">
        <f t="shared" si="45"/>
        <v>26190000</v>
      </c>
      <c r="K74" s="122">
        <f t="shared" si="45"/>
        <v>26424502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34372000</v>
      </c>
      <c r="Q74" s="122">
        <f>$I74      +$K74      +$M74      +$O74</f>
        <v>34606444</v>
      </c>
      <c r="R74" s="67">
        <f>IF(($H74      =0),0,((($J74      -$H74      )/$H74      )*100))</f>
        <v>220.09288682473723</v>
      </c>
      <c r="S74" s="68">
        <f>IF(($I74      =0),0,((($K74      -$I74      )/$I74      )*100))</f>
        <v>222.96124807533468</v>
      </c>
      <c r="T74" s="67">
        <f>IF(($E71      =0),0,(($P71      /$E71      )*100))</f>
        <v>51.855651439261365</v>
      </c>
      <c r="U74" s="71">
        <f>IF($E71   =0,0,($Q71   /$E71 )*100)</f>
        <v>52.209347655542814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134698000</v>
      </c>
      <c r="C75" s="120">
        <f>SUM(C9:C16,C19:C25,C28:C31,C34,C37:C41,C44:C54,C57:C60,C63:C67,C71:C72)</f>
        <v>0</v>
      </c>
      <c r="D75" s="120"/>
      <c r="E75" s="120">
        <f>$B75      +$C75      +$D75</f>
        <v>134698000</v>
      </c>
      <c r="F75" s="121">
        <f t="shared" ref="F75:O75" si="46">SUM(F9:F16,F19:F25,F28:F31,F34,F37:F41,F44:F54,F57:F60,F63:F67,F71:F72)</f>
        <v>134467000</v>
      </c>
      <c r="G75" s="122">
        <f t="shared" si="46"/>
        <v>107826000</v>
      </c>
      <c r="H75" s="121">
        <f t="shared" si="46"/>
        <v>26941000</v>
      </c>
      <c r="I75" s="122">
        <f t="shared" si="46"/>
        <v>26570486</v>
      </c>
      <c r="J75" s="121">
        <f t="shared" si="46"/>
        <v>36491000</v>
      </c>
      <c r="K75" s="122">
        <f t="shared" si="46"/>
        <v>40170386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63432000</v>
      </c>
      <c r="Q75" s="122">
        <f>$I75      +$K75      +$M75      +$O75</f>
        <v>66740872</v>
      </c>
      <c r="R75" s="67">
        <f>IF(($H75      =0),0,((($J75      -$H75      )/$H75      )*100))</f>
        <v>35.447830444304216</v>
      </c>
      <c r="S75" s="68">
        <f>IF(($I75      =0),0,((($K75      -$I75      )/$I75      )*100))</f>
        <v>51.184235019261592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50.503875898600072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fMvsY4oMqZmoCj25J4ntqATdoQUECsI41fb1flhJdAp0kAq3mpu5j78W2DJ3BcvaXJCpnfG5ghLcHtr/tp8+mw==" saltValue="ucEuQhQbyytInUzUEi++A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478000</v>
      </c>
      <c r="I10" s="110">
        <v>527777</v>
      </c>
      <c r="J10" s="109">
        <v>578000</v>
      </c>
      <c r="K10" s="110">
        <v>220718</v>
      </c>
      <c r="L10" s="109"/>
      <c r="M10" s="110"/>
      <c r="N10" s="109"/>
      <c r="O10" s="110"/>
      <c r="P10" s="109">
        <f t="shared" ref="P10:P17" si="1">$H10      +$J10      +$L10      +$N10</f>
        <v>1056000</v>
      </c>
      <c r="Q10" s="110">
        <f t="shared" ref="Q10:Q17" si="2">$I10      +$K10      +$M10      +$O10</f>
        <v>748495</v>
      </c>
      <c r="R10" s="54">
        <f t="shared" ref="R10:R17" si="3">IF(($H10      =0),0,((($J10      -$H10      )/$H10      )*100))</f>
        <v>20.920502092050206</v>
      </c>
      <c r="S10" s="55">
        <f t="shared" ref="S10:S17" si="4">IF(($I10      =0),0,((($K10      -$I10      )/$I10      )*100))</f>
        <v>-58.179685738484245</v>
      </c>
      <c r="T10" s="54">
        <f t="shared" ref="T10:T16" si="5">IF(($E10      =0),0,(($P10      /$E10      )*100))</f>
        <v>55.578947368421048</v>
      </c>
      <c r="U10" s="56">
        <f t="shared" ref="U10:U16" si="6">IF(($E10      =0),0,(($Q10      /$E10      )*100))</f>
        <v>39.394473684210524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100000</v>
      </c>
      <c r="C14" s="108"/>
      <c r="D14" s="108"/>
      <c r="E14" s="108">
        <f t="shared" si="0"/>
        <v>100000</v>
      </c>
      <c r="F14" s="109">
        <v>100000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1900000</v>
      </c>
      <c r="H17" s="112">
        <f t="shared" si="7"/>
        <v>478000</v>
      </c>
      <c r="I17" s="113">
        <f t="shared" si="7"/>
        <v>527777</v>
      </c>
      <c r="J17" s="112">
        <f t="shared" si="7"/>
        <v>578000</v>
      </c>
      <c r="K17" s="113">
        <f t="shared" si="7"/>
        <v>220718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1056000</v>
      </c>
      <c r="Q17" s="113">
        <f t="shared" si="2"/>
        <v>748495</v>
      </c>
      <c r="R17" s="58">
        <f t="shared" si="3"/>
        <v>20.920502092050206</v>
      </c>
      <c r="S17" s="59">
        <f t="shared" si="4"/>
        <v>-58.179685738484245</v>
      </c>
      <c r="T17" s="58">
        <f>IF((SUM($E9:$E14))=0,0,(P17/(SUM($E9:$E14))*100))</f>
        <v>52.800000000000004</v>
      </c>
      <c r="U17" s="60">
        <f>IF((SUM($E9:$E14))=0,0,(Q17/(SUM($E9:$E14))*100))</f>
        <v>37.424750000000003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44047000</v>
      </c>
      <c r="C23" s="108"/>
      <c r="D23" s="108"/>
      <c r="E23" s="108">
        <f t="shared" si="8"/>
        <v>44047000</v>
      </c>
      <c r="F23" s="109">
        <v>44047000</v>
      </c>
      <c r="G23" s="110">
        <v>28631000</v>
      </c>
      <c r="H23" s="109">
        <v>5266000</v>
      </c>
      <c r="I23" s="110">
        <v>5266166</v>
      </c>
      <c r="J23" s="109">
        <v>3784000</v>
      </c>
      <c r="K23" s="110">
        <v>4354861</v>
      </c>
      <c r="L23" s="109"/>
      <c r="M23" s="110"/>
      <c r="N23" s="109"/>
      <c r="O23" s="110"/>
      <c r="P23" s="109">
        <f t="shared" si="9"/>
        <v>9050000</v>
      </c>
      <c r="Q23" s="110">
        <f t="shared" si="10"/>
        <v>9621027</v>
      </c>
      <c r="R23" s="54">
        <f t="shared" si="11"/>
        <v>-28.14280288644132</v>
      </c>
      <c r="S23" s="55">
        <f t="shared" si="12"/>
        <v>-17.304904554850719</v>
      </c>
      <c r="T23" s="54">
        <f t="shared" si="13"/>
        <v>20.54623470383908</v>
      </c>
      <c r="U23" s="56">
        <f t="shared" si="14"/>
        <v>21.842638545190365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44047000</v>
      </c>
      <c r="C26" s="111">
        <f>SUM(C19:C25)</f>
        <v>0</v>
      </c>
      <c r="D26" s="111"/>
      <c r="E26" s="111">
        <f t="shared" si="8"/>
        <v>44047000</v>
      </c>
      <c r="F26" s="112">
        <f t="shared" ref="F26:O26" si="15">SUM(F19:F25)</f>
        <v>44047000</v>
      </c>
      <c r="G26" s="113">
        <f t="shared" si="15"/>
        <v>28631000</v>
      </c>
      <c r="H26" s="112">
        <f t="shared" si="15"/>
        <v>5266000</v>
      </c>
      <c r="I26" s="113">
        <f t="shared" si="15"/>
        <v>5266166</v>
      </c>
      <c r="J26" s="112">
        <f t="shared" si="15"/>
        <v>3784000</v>
      </c>
      <c r="K26" s="113">
        <f t="shared" si="15"/>
        <v>4354861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9050000</v>
      </c>
      <c r="Q26" s="113">
        <f t="shared" si="10"/>
        <v>9621027</v>
      </c>
      <c r="R26" s="58">
        <f t="shared" si="11"/>
        <v>-28.14280288644132</v>
      </c>
      <c r="S26" s="59">
        <f t="shared" si="12"/>
        <v>-17.304904554850719</v>
      </c>
      <c r="T26" s="58">
        <f>IF(($E26-$E21-$E25)   =0,0,($P26   /($E26-$E21-$E25)   )*100)</f>
        <v>20.54623470383908</v>
      </c>
      <c r="U26" s="60">
        <f>IF(($E26-$E21-$E25)   =0,0,($Q26   /($E26-$E21-$E25)   )*100)</f>
        <v>21.842638545190365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4378000</v>
      </c>
      <c r="C34" s="108"/>
      <c r="D34" s="108"/>
      <c r="E34" s="108">
        <f>$B34      +$C34      +$D34</f>
        <v>4378000</v>
      </c>
      <c r="F34" s="109">
        <v>4378000</v>
      </c>
      <c r="G34" s="110">
        <v>3065000</v>
      </c>
      <c r="H34" s="109">
        <v>869000</v>
      </c>
      <c r="I34" s="110">
        <v>868737</v>
      </c>
      <c r="J34" s="109">
        <v>719000</v>
      </c>
      <c r="K34" s="110">
        <v>1080048</v>
      </c>
      <c r="L34" s="109"/>
      <c r="M34" s="110"/>
      <c r="N34" s="109"/>
      <c r="O34" s="110"/>
      <c r="P34" s="109">
        <f>$H34      +$J34      +$L34      +$N34</f>
        <v>1588000</v>
      </c>
      <c r="Q34" s="110">
        <f>$I34      +$K34      +$M34      +$O34</f>
        <v>1948785</v>
      </c>
      <c r="R34" s="54">
        <f>IF(($H34      =0),0,((($J34      -$H34      )/$H34      )*100))</f>
        <v>-17.261219792865361</v>
      </c>
      <c r="S34" s="55">
        <f>IF(($I34      =0),0,((($K34      -$I34      )/$I34      )*100))</f>
        <v>24.323932329347087</v>
      </c>
      <c r="T34" s="54">
        <f>IF(($E34      =0),0,(($P34      /$E34      )*100))</f>
        <v>36.272270443124718</v>
      </c>
      <c r="U34" s="56">
        <f>IF(($E34      =0),0,(($Q34      /$E34      )*100))</f>
        <v>44.513133851073547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4378000</v>
      </c>
      <c r="C35" s="111">
        <f>C34</f>
        <v>0</v>
      </c>
      <c r="D35" s="111"/>
      <c r="E35" s="111">
        <f>$B35      +$C35      +$D35</f>
        <v>4378000</v>
      </c>
      <c r="F35" s="112">
        <f t="shared" ref="F35:O35" si="17">F34</f>
        <v>4378000</v>
      </c>
      <c r="G35" s="113">
        <f t="shared" si="17"/>
        <v>3065000</v>
      </c>
      <c r="H35" s="112">
        <f t="shared" si="17"/>
        <v>869000</v>
      </c>
      <c r="I35" s="113">
        <f t="shared" si="17"/>
        <v>868737</v>
      </c>
      <c r="J35" s="112">
        <f t="shared" si="17"/>
        <v>719000</v>
      </c>
      <c r="K35" s="113">
        <f t="shared" si="17"/>
        <v>1080048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1588000</v>
      </c>
      <c r="Q35" s="113">
        <f>$I35      +$K35      +$M35      +$O35</f>
        <v>1948785</v>
      </c>
      <c r="R35" s="58">
        <f>IF(($H35      =0),0,((($J35      -$H35      )/$H35      )*100))</f>
        <v>-17.261219792865361</v>
      </c>
      <c r="S35" s="59">
        <f>IF(($I35      =0),0,((($K35      -$I35      )/$I35      )*100))</f>
        <v>24.323932329347087</v>
      </c>
      <c r="T35" s="58">
        <f>IF($E35   =0,0,($P35   /$E35   )*100)</f>
        <v>36.272270443124718</v>
      </c>
      <c r="U35" s="60">
        <f>IF($E35   =0,0,($Q35   /$E35   )*100)</f>
        <v>44.513133851073547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13410000</v>
      </c>
      <c r="C37" s="108"/>
      <c r="D37" s="108"/>
      <c r="E37" s="108">
        <f t="shared" ref="E37:E42" si="18">$B37      +$C37      +$D37</f>
        <v>13410000</v>
      </c>
      <c r="F37" s="109">
        <v>13410000</v>
      </c>
      <c r="G37" s="110">
        <v>7035000</v>
      </c>
      <c r="H37" s="109"/>
      <c r="I37" s="110"/>
      <c r="J37" s="109">
        <v>5776000</v>
      </c>
      <c r="K37" s="110">
        <v>5775907</v>
      </c>
      <c r="L37" s="109"/>
      <c r="M37" s="110"/>
      <c r="N37" s="109"/>
      <c r="O37" s="110"/>
      <c r="P37" s="109">
        <f t="shared" ref="P37:P42" si="19">$H37      +$J37      +$L37      +$N37</f>
        <v>5776000</v>
      </c>
      <c r="Q37" s="110">
        <f t="shared" ref="Q37:Q42" si="20">$I37      +$K37      +$M37      +$O37</f>
        <v>5775907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43.07233407904549</v>
      </c>
      <c r="U37" s="56">
        <f t="shared" ref="U37:U41" si="24">IF(($E37      =0),0,(($Q37      /$E37      )*100))</f>
        <v>43.071640566741237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5724000</v>
      </c>
      <c r="C38" s="108"/>
      <c r="D38" s="108"/>
      <c r="E38" s="108">
        <f t="shared" si="18"/>
        <v>5724000</v>
      </c>
      <c r="F38" s="109">
        <v>5204000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19134000</v>
      </c>
      <c r="C42" s="111">
        <f>SUM(C37:C41)</f>
        <v>0</v>
      </c>
      <c r="D42" s="111"/>
      <c r="E42" s="111">
        <f t="shared" si="18"/>
        <v>19134000</v>
      </c>
      <c r="F42" s="112">
        <f t="shared" ref="F42:O42" si="25">SUM(F37:F41)</f>
        <v>18614000</v>
      </c>
      <c r="G42" s="113">
        <f t="shared" si="25"/>
        <v>7035000</v>
      </c>
      <c r="H42" s="112">
        <f t="shared" si="25"/>
        <v>0</v>
      </c>
      <c r="I42" s="113">
        <f t="shared" si="25"/>
        <v>0</v>
      </c>
      <c r="J42" s="112">
        <f t="shared" si="25"/>
        <v>5776000</v>
      </c>
      <c r="K42" s="113">
        <f t="shared" si="25"/>
        <v>5775907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5776000</v>
      </c>
      <c r="Q42" s="113">
        <f t="shared" si="20"/>
        <v>5775907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43.07233407904549</v>
      </c>
      <c r="U42" s="60">
        <f>IF((+$E37+$E40) =0,0,(Q42   /(+$E37+$E40) )*100)</f>
        <v>43.071640566741237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10000000</v>
      </c>
      <c r="C45" s="108"/>
      <c r="D45" s="108"/>
      <c r="E45" s="108">
        <f t="shared" si="26"/>
        <v>10000000</v>
      </c>
      <c r="F45" s="109">
        <v>10000000</v>
      </c>
      <c r="G45" s="110">
        <v>5000000</v>
      </c>
      <c r="H45" s="109">
        <v>1890000</v>
      </c>
      <c r="I45" s="110">
        <v>1889907</v>
      </c>
      <c r="J45" s="109">
        <v>2987000</v>
      </c>
      <c r="K45" s="110">
        <v>2987298</v>
      </c>
      <c r="L45" s="109"/>
      <c r="M45" s="110"/>
      <c r="N45" s="109"/>
      <c r="O45" s="110"/>
      <c r="P45" s="109">
        <f t="shared" si="27"/>
        <v>4877000</v>
      </c>
      <c r="Q45" s="110">
        <f t="shared" si="28"/>
        <v>4877205</v>
      </c>
      <c r="R45" s="54">
        <f t="shared" si="29"/>
        <v>58.042328042328037</v>
      </c>
      <c r="S45" s="55">
        <f t="shared" si="30"/>
        <v>58.065873082643748</v>
      </c>
      <c r="T45" s="54">
        <f t="shared" si="31"/>
        <v>48.77</v>
      </c>
      <c r="U45" s="56">
        <f t="shared" si="32"/>
        <v>48.77205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58042000</v>
      </c>
      <c r="C46" s="108"/>
      <c r="D46" s="108"/>
      <c r="E46" s="108">
        <f t="shared" si="26"/>
        <v>58042000</v>
      </c>
      <c r="F46" s="109">
        <v>58042000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40000000</v>
      </c>
      <c r="C53" s="108"/>
      <c r="D53" s="108"/>
      <c r="E53" s="108">
        <f t="shared" si="26"/>
        <v>40000000</v>
      </c>
      <c r="F53" s="109">
        <v>40000000</v>
      </c>
      <c r="G53" s="110">
        <v>30000000</v>
      </c>
      <c r="H53" s="109">
        <v>10000000</v>
      </c>
      <c r="I53" s="110">
        <v>7029043</v>
      </c>
      <c r="J53" s="109">
        <v>6046000</v>
      </c>
      <c r="K53" s="110">
        <v>9017825</v>
      </c>
      <c r="L53" s="109"/>
      <c r="M53" s="110"/>
      <c r="N53" s="109"/>
      <c r="O53" s="110"/>
      <c r="P53" s="109">
        <f t="shared" si="27"/>
        <v>16046000</v>
      </c>
      <c r="Q53" s="110">
        <f t="shared" si="28"/>
        <v>16046868</v>
      </c>
      <c r="R53" s="54">
        <f t="shared" si="29"/>
        <v>-39.54</v>
      </c>
      <c r="S53" s="55">
        <f t="shared" si="30"/>
        <v>28.293780533139433</v>
      </c>
      <c r="T53" s="54">
        <f t="shared" si="31"/>
        <v>40.115000000000002</v>
      </c>
      <c r="U53" s="56">
        <f t="shared" si="32"/>
        <v>40.117170000000002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108042000</v>
      </c>
      <c r="C55" s="111">
        <f>SUM(C44:C54)</f>
        <v>0</v>
      </c>
      <c r="D55" s="111"/>
      <c r="E55" s="111">
        <f t="shared" si="26"/>
        <v>108042000</v>
      </c>
      <c r="F55" s="112">
        <f t="shared" ref="F55:O55" si="33">SUM(F44:F54)</f>
        <v>108042000</v>
      </c>
      <c r="G55" s="113">
        <f t="shared" si="33"/>
        <v>35000000</v>
      </c>
      <c r="H55" s="112">
        <f t="shared" si="33"/>
        <v>11890000</v>
      </c>
      <c r="I55" s="113">
        <f t="shared" si="33"/>
        <v>8918950</v>
      </c>
      <c r="J55" s="112">
        <f t="shared" si="33"/>
        <v>9033000</v>
      </c>
      <c r="K55" s="113">
        <f t="shared" si="33"/>
        <v>12005123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20923000</v>
      </c>
      <c r="Q55" s="113">
        <f t="shared" si="28"/>
        <v>20924073</v>
      </c>
      <c r="R55" s="58">
        <f t="shared" si="29"/>
        <v>-24.028595458368375</v>
      </c>
      <c r="S55" s="59">
        <f t="shared" si="30"/>
        <v>34.602425173366818</v>
      </c>
      <c r="T55" s="58">
        <f>IF((+$E45+$E47+$E49+$E50+$E53) =0,0,(P55   /(+$E45+$E47+$E49+$E50+$E53) )*100)</f>
        <v>41.845999999999997</v>
      </c>
      <c r="U55" s="60">
        <f>IF((+$E45+$E47+$E49+$E50+$E53) =0,0,(Q55   /(+$E45+$E47+$E49+$E50+$E53) )*100)</f>
        <v>41.848146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178601000</v>
      </c>
      <c r="C69" s="120">
        <f>SUM(C9:C16,C19:C25,C28:C31,C34,C37:C41,C44:C54,C57:C60,C63:C67)</f>
        <v>0</v>
      </c>
      <c r="D69" s="120"/>
      <c r="E69" s="120">
        <f t="shared" si="35"/>
        <v>178601000</v>
      </c>
      <c r="F69" s="121">
        <f t="shared" ref="F69:O69" si="43">SUM(F9:F16,F19:F25,F28:F31,F34,F37:F41,F44:F54,F57:F60,F63:F67)</f>
        <v>178081000</v>
      </c>
      <c r="G69" s="122">
        <f t="shared" si="43"/>
        <v>75631000</v>
      </c>
      <c r="H69" s="121">
        <f t="shared" si="43"/>
        <v>18503000</v>
      </c>
      <c r="I69" s="122">
        <f t="shared" si="43"/>
        <v>15581630</v>
      </c>
      <c r="J69" s="121">
        <f t="shared" si="43"/>
        <v>19890000</v>
      </c>
      <c r="K69" s="122">
        <f t="shared" si="43"/>
        <v>23436657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38393000</v>
      </c>
      <c r="Q69" s="122">
        <f t="shared" si="37"/>
        <v>39018287</v>
      </c>
      <c r="R69" s="67">
        <f t="shared" si="38"/>
        <v>7.4960817164784093</v>
      </c>
      <c r="S69" s="68">
        <f t="shared" si="39"/>
        <v>50.412100659558725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33.726885404313265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34.276177801203495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273658000</v>
      </c>
      <c r="C71" s="108"/>
      <c r="D71" s="108"/>
      <c r="E71" s="108">
        <f>$B71      +$C71      +$D71</f>
        <v>273658000</v>
      </c>
      <c r="F71" s="109">
        <v>273658000</v>
      </c>
      <c r="G71" s="110">
        <v>222505000</v>
      </c>
      <c r="H71" s="109">
        <v>72663000</v>
      </c>
      <c r="I71" s="110">
        <v>71164589</v>
      </c>
      <c r="J71" s="109">
        <v>95618000</v>
      </c>
      <c r="K71" s="110">
        <v>98695778</v>
      </c>
      <c r="L71" s="109"/>
      <c r="M71" s="110"/>
      <c r="N71" s="109"/>
      <c r="O71" s="110"/>
      <c r="P71" s="109">
        <f>$H71      +$J71      +$L71      +$N71</f>
        <v>168281000</v>
      </c>
      <c r="Q71" s="110">
        <f>$I71      +$K71      +$M71      +$O71</f>
        <v>169860367</v>
      </c>
      <c r="R71" s="54">
        <f>IF(($H71      =0),0,((($J71      -$H71      )/$H71      )*100))</f>
        <v>31.591043584768041</v>
      </c>
      <c r="S71" s="55">
        <f>IF(($I71      =0),0,((($K71      -$I71      )/$I71      )*100))</f>
        <v>38.686640907881866</v>
      </c>
      <c r="T71" s="54">
        <f>IF(($E71      =0),0,(($P71      /$E71      )*100))</f>
        <v>61.49317761585629</v>
      </c>
      <c r="U71" s="56">
        <f>IF(($E71      =0),0,(($Q71      /$E71      )*100))</f>
        <v>62.070309291159042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273658000</v>
      </c>
      <c r="C73" s="117">
        <f>SUM(C71:C72)</f>
        <v>0</v>
      </c>
      <c r="D73" s="117"/>
      <c r="E73" s="117">
        <f>$B73      +$C73      +$D73</f>
        <v>273658000</v>
      </c>
      <c r="F73" s="118">
        <f t="shared" ref="F73:O73" si="44">SUM(F71:F72)</f>
        <v>273658000</v>
      </c>
      <c r="G73" s="119">
        <f t="shared" si="44"/>
        <v>222505000</v>
      </c>
      <c r="H73" s="118">
        <f t="shared" si="44"/>
        <v>72663000</v>
      </c>
      <c r="I73" s="119">
        <f t="shared" si="44"/>
        <v>71164589</v>
      </c>
      <c r="J73" s="118">
        <f t="shared" si="44"/>
        <v>95618000</v>
      </c>
      <c r="K73" s="119">
        <f t="shared" si="44"/>
        <v>98695778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168281000</v>
      </c>
      <c r="Q73" s="119">
        <f>$I73      +$K73      +$M73      +$O73</f>
        <v>169860367</v>
      </c>
      <c r="R73" s="63">
        <f>IF(($H73      =0),0,((($J73      -$H73      )/$H73      )*100))</f>
        <v>31.591043584768041</v>
      </c>
      <c r="S73" s="64">
        <f>IF(($I73      =0),0,((($K73      -$I73      )/$I73      )*100))</f>
        <v>38.686640907881866</v>
      </c>
      <c r="T73" s="63">
        <f>IF(($E71      =0),0,(($P71      /$E71      )*100))</f>
        <v>61.49317761585629</v>
      </c>
      <c r="U73" s="65">
        <f>IF($E71   =0,0,($Q71   /$E71 )*100)</f>
        <v>62.070309291159042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273658000</v>
      </c>
      <c r="C74" s="120">
        <f>SUM(C71:C72)</f>
        <v>0</v>
      </c>
      <c r="D74" s="120"/>
      <c r="E74" s="120">
        <f>$B74      +$C74      +$D74</f>
        <v>273658000</v>
      </c>
      <c r="F74" s="121">
        <f t="shared" ref="F74:O74" si="45">SUM(F71:F72)</f>
        <v>273658000</v>
      </c>
      <c r="G74" s="122">
        <f t="shared" si="45"/>
        <v>222505000</v>
      </c>
      <c r="H74" s="121">
        <f t="shared" si="45"/>
        <v>72663000</v>
      </c>
      <c r="I74" s="122">
        <f t="shared" si="45"/>
        <v>71164589</v>
      </c>
      <c r="J74" s="121">
        <f t="shared" si="45"/>
        <v>95618000</v>
      </c>
      <c r="K74" s="122">
        <f t="shared" si="45"/>
        <v>98695778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168281000</v>
      </c>
      <c r="Q74" s="122">
        <f>$I74      +$K74      +$M74      +$O74</f>
        <v>169860367</v>
      </c>
      <c r="R74" s="67">
        <f>IF(($H74      =0),0,((($J74      -$H74      )/$H74      )*100))</f>
        <v>31.591043584768041</v>
      </c>
      <c r="S74" s="68">
        <f>IF(($I74      =0),0,((($K74      -$I74      )/$I74      )*100))</f>
        <v>38.686640907881866</v>
      </c>
      <c r="T74" s="67">
        <f>IF(($E71      =0),0,(($P71      /$E71      )*100))</f>
        <v>61.49317761585629</v>
      </c>
      <c r="U74" s="71">
        <f>IF($E71   =0,0,($Q71   /$E71 )*100)</f>
        <v>62.070309291159042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452259000</v>
      </c>
      <c r="C75" s="120">
        <f>SUM(C9:C16,C19:C25,C28:C31,C34,C37:C41,C44:C54,C57:C60,C63:C67,C71:C72)</f>
        <v>0</v>
      </c>
      <c r="D75" s="120"/>
      <c r="E75" s="120">
        <f>$B75      +$C75      +$D75</f>
        <v>452259000</v>
      </c>
      <c r="F75" s="121">
        <f t="shared" ref="F75:O75" si="46">SUM(F9:F16,F19:F25,F28:F31,F34,F37:F41,F44:F54,F57:F60,F63:F67,F71:F72)</f>
        <v>451739000</v>
      </c>
      <c r="G75" s="122">
        <f t="shared" si="46"/>
        <v>298136000</v>
      </c>
      <c r="H75" s="121">
        <f t="shared" si="46"/>
        <v>91166000</v>
      </c>
      <c r="I75" s="122">
        <f t="shared" si="46"/>
        <v>86746219</v>
      </c>
      <c r="J75" s="121">
        <f t="shared" si="46"/>
        <v>115508000</v>
      </c>
      <c r="K75" s="122">
        <f t="shared" si="46"/>
        <v>122132435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206674000</v>
      </c>
      <c r="Q75" s="122">
        <f>$I75      +$K75      +$M75      +$O75</f>
        <v>208878654</v>
      </c>
      <c r="R75" s="67">
        <f>IF(($H75      =0),0,((($J75      -$H75      )/$H75      )*100))</f>
        <v>26.700743698308582</v>
      </c>
      <c r="S75" s="68">
        <f>IF(($I75      =0),0,((($K75      -$I75      )/$I75      )*100))</f>
        <v>40.792805044332823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53.33618929890347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53.905142544510475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PmuQMF/UjwyDFHz6wh6UPEtNt6nTn0gpV2RmL48/WrGWIM89xsoZdF6+pfd+YHEkji41Rt92fxdGzpMlKP/r0A==" saltValue="MRLQ8sRvBI1OD1FNPRSf7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2600000</v>
      </c>
      <c r="C10" s="108"/>
      <c r="D10" s="108"/>
      <c r="E10" s="108">
        <f t="shared" ref="E10:E17" si="0">$B10      +$C10      +$D10</f>
        <v>2600000</v>
      </c>
      <c r="F10" s="109">
        <v>2600000</v>
      </c>
      <c r="G10" s="110">
        <v>2600000</v>
      </c>
      <c r="H10" s="109">
        <v>320000</v>
      </c>
      <c r="I10" s="110"/>
      <c r="J10" s="109">
        <v>1110000</v>
      </c>
      <c r="K10" s="110">
        <v>1352501</v>
      </c>
      <c r="L10" s="109"/>
      <c r="M10" s="110"/>
      <c r="N10" s="109"/>
      <c r="O10" s="110"/>
      <c r="P10" s="109">
        <f t="shared" ref="P10:P17" si="1">$H10      +$J10      +$L10      +$N10</f>
        <v>1430000</v>
      </c>
      <c r="Q10" s="110">
        <f t="shared" ref="Q10:Q17" si="2">$I10      +$K10      +$M10      +$O10</f>
        <v>1352501</v>
      </c>
      <c r="R10" s="54">
        <f t="shared" ref="R10:R17" si="3">IF(($H10      =0),0,((($J10      -$H10      )/$H10      )*100))</f>
        <v>246.875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55.000000000000007</v>
      </c>
      <c r="U10" s="56">
        <f t="shared" ref="U10:U16" si="6">IF(($E10      =0),0,(($Q10      /$E10      )*100))</f>
        <v>52.019269230769225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23428000</v>
      </c>
      <c r="C14" s="108"/>
      <c r="D14" s="108"/>
      <c r="E14" s="108">
        <f t="shared" si="0"/>
        <v>23428000</v>
      </c>
      <c r="F14" s="109">
        <v>23428000</v>
      </c>
      <c r="G14" s="110">
        <v>20000000</v>
      </c>
      <c r="H14" s="109">
        <v>8906000</v>
      </c>
      <c r="I14" s="110"/>
      <c r="J14" s="109">
        <v>7101000</v>
      </c>
      <c r="K14" s="110">
        <v>8906213</v>
      </c>
      <c r="L14" s="109"/>
      <c r="M14" s="110"/>
      <c r="N14" s="109"/>
      <c r="O14" s="110"/>
      <c r="P14" s="109">
        <f t="shared" si="1"/>
        <v>16007000</v>
      </c>
      <c r="Q14" s="110">
        <f t="shared" si="2"/>
        <v>8906213</v>
      </c>
      <c r="R14" s="54">
        <f t="shared" si="3"/>
        <v>-20.267235571524814</v>
      </c>
      <c r="S14" s="55">
        <f t="shared" si="4"/>
        <v>0</v>
      </c>
      <c r="T14" s="54">
        <f t="shared" si="5"/>
        <v>68.324227420180989</v>
      </c>
      <c r="U14" s="56">
        <f t="shared" si="6"/>
        <v>38.015250981731263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27028000</v>
      </c>
      <c r="C17" s="111">
        <f>SUM(C9:C16)</f>
        <v>0</v>
      </c>
      <c r="D17" s="111"/>
      <c r="E17" s="111">
        <f t="shared" si="0"/>
        <v>27028000</v>
      </c>
      <c r="F17" s="112">
        <f t="shared" ref="F17:O17" si="7">SUM(F9:F16)</f>
        <v>27028000</v>
      </c>
      <c r="G17" s="113">
        <f t="shared" si="7"/>
        <v>22600000</v>
      </c>
      <c r="H17" s="112">
        <f t="shared" si="7"/>
        <v>9226000</v>
      </c>
      <c r="I17" s="113">
        <f t="shared" si="7"/>
        <v>0</v>
      </c>
      <c r="J17" s="112">
        <f t="shared" si="7"/>
        <v>8211000</v>
      </c>
      <c r="K17" s="113">
        <f t="shared" si="7"/>
        <v>10258714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17437000</v>
      </c>
      <c r="Q17" s="113">
        <f t="shared" si="2"/>
        <v>10258714</v>
      </c>
      <c r="R17" s="58">
        <f t="shared" si="3"/>
        <v>-11.001517450682853</v>
      </c>
      <c r="S17" s="59">
        <f t="shared" si="4"/>
        <v>0</v>
      </c>
      <c r="T17" s="58">
        <f>IF((SUM($E9:$E14))=0,0,(P17/(SUM($E9:$E14))*100))</f>
        <v>66.993238051329342</v>
      </c>
      <c r="U17" s="60">
        <f>IF((SUM($E9:$E14))=0,0,(Q17/(SUM($E9:$E14))*100))</f>
        <v>39.414146303980331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11052000</v>
      </c>
      <c r="C23" s="108"/>
      <c r="D23" s="108"/>
      <c r="E23" s="108">
        <f t="shared" si="8"/>
        <v>11052000</v>
      </c>
      <c r="F23" s="109">
        <v>11052000</v>
      </c>
      <c r="G23" s="110">
        <v>7184000</v>
      </c>
      <c r="H23" s="109"/>
      <c r="I23" s="110"/>
      <c r="J23" s="109">
        <v>6146000</v>
      </c>
      <c r="K23" s="110"/>
      <c r="L23" s="109"/>
      <c r="M23" s="110"/>
      <c r="N23" s="109"/>
      <c r="O23" s="110"/>
      <c r="P23" s="109">
        <f t="shared" si="9"/>
        <v>6146000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55.609844372059356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11052000</v>
      </c>
      <c r="C26" s="111">
        <f>SUM(C19:C25)</f>
        <v>0</v>
      </c>
      <c r="D26" s="111"/>
      <c r="E26" s="111">
        <f t="shared" si="8"/>
        <v>11052000</v>
      </c>
      <c r="F26" s="112">
        <f t="shared" ref="F26:O26" si="15">SUM(F19:F25)</f>
        <v>11052000</v>
      </c>
      <c r="G26" s="113">
        <f t="shared" si="15"/>
        <v>7184000</v>
      </c>
      <c r="H26" s="112">
        <f t="shared" si="15"/>
        <v>0</v>
      </c>
      <c r="I26" s="113">
        <f t="shared" si="15"/>
        <v>0</v>
      </c>
      <c r="J26" s="112">
        <f t="shared" si="15"/>
        <v>6146000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6146000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55.609844372059356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2929000</v>
      </c>
      <c r="C34" s="108"/>
      <c r="D34" s="108"/>
      <c r="E34" s="108">
        <f>$B34      +$C34      +$D34</f>
        <v>2929000</v>
      </c>
      <c r="F34" s="109">
        <v>2929000</v>
      </c>
      <c r="G34" s="110">
        <v>2050000</v>
      </c>
      <c r="H34" s="109">
        <v>732000</v>
      </c>
      <c r="I34" s="110"/>
      <c r="J34" s="109"/>
      <c r="K34" s="110">
        <v>2929000</v>
      </c>
      <c r="L34" s="109"/>
      <c r="M34" s="110"/>
      <c r="N34" s="109"/>
      <c r="O34" s="110"/>
      <c r="P34" s="109">
        <f>$H34      +$J34      +$L34      +$N34</f>
        <v>732000</v>
      </c>
      <c r="Q34" s="110">
        <f>$I34      +$K34      +$M34      +$O34</f>
        <v>2929000</v>
      </c>
      <c r="R34" s="54">
        <f>IF(($H34      =0),0,((($J34      -$H34      )/$H34      )*100))</f>
        <v>-100</v>
      </c>
      <c r="S34" s="55">
        <f>IF(($I34      =0),0,((($K34      -$I34      )/$I34      )*100))</f>
        <v>0</v>
      </c>
      <c r="T34" s="54">
        <f>IF(($E34      =0),0,(($P34      /$E34      )*100))</f>
        <v>24.991464663707749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2929000</v>
      </c>
      <c r="C35" s="111">
        <f>C34</f>
        <v>0</v>
      </c>
      <c r="D35" s="111"/>
      <c r="E35" s="111">
        <f>$B35      +$C35      +$D35</f>
        <v>2929000</v>
      </c>
      <c r="F35" s="112">
        <f t="shared" ref="F35:O35" si="17">F34</f>
        <v>2929000</v>
      </c>
      <c r="G35" s="113">
        <f t="shared" si="17"/>
        <v>2050000</v>
      </c>
      <c r="H35" s="112">
        <f t="shared" si="17"/>
        <v>732000</v>
      </c>
      <c r="I35" s="113">
        <f t="shared" si="17"/>
        <v>0</v>
      </c>
      <c r="J35" s="112">
        <f t="shared" si="17"/>
        <v>0</v>
      </c>
      <c r="K35" s="113">
        <f t="shared" si="17"/>
        <v>2929000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732000</v>
      </c>
      <c r="Q35" s="113">
        <f>$I35      +$K35      +$M35      +$O35</f>
        <v>2929000</v>
      </c>
      <c r="R35" s="58">
        <f>IF(($H35      =0),0,((($J35      -$H35      )/$H35      )*100))</f>
        <v>-100</v>
      </c>
      <c r="S35" s="59">
        <f>IF(($I35      =0),0,((($K35      -$I35      )/$I35      )*100))</f>
        <v>0</v>
      </c>
      <c r="T35" s="58">
        <f>IF($E35   =0,0,($P35   /$E35   )*100)</f>
        <v>24.991464663707749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2500000</v>
      </c>
      <c r="C37" s="108"/>
      <c r="D37" s="108"/>
      <c r="E37" s="108">
        <f t="shared" ref="E37:E42" si="18">$B37      +$C37      +$D37</f>
        <v>2500000</v>
      </c>
      <c r="F37" s="109">
        <v>2500000</v>
      </c>
      <c r="G37" s="110">
        <v>1125000</v>
      </c>
      <c r="H37" s="109"/>
      <c r="I37" s="110"/>
      <c r="J37" s="109">
        <v>1125000</v>
      </c>
      <c r="K37" s="110"/>
      <c r="L37" s="109"/>
      <c r="M37" s="110"/>
      <c r="N37" s="109"/>
      <c r="O37" s="110"/>
      <c r="P37" s="109">
        <f t="shared" ref="P37:P42" si="19">$H37      +$J37      +$L37      +$N37</f>
        <v>1125000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45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15812000</v>
      </c>
      <c r="C38" s="108"/>
      <c r="D38" s="108"/>
      <c r="E38" s="108">
        <f t="shared" si="18"/>
        <v>15812000</v>
      </c>
      <c r="F38" s="109">
        <v>14376000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3250000</v>
      </c>
      <c r="H40" s="109"/>
      <c r="I40" s="110"/>
      <c r="J40" s="109">
        <v>3250000</v>
      </c>
      <c r="K40" s="110"/>
      <c r="L40" s="109"/>
      <c r="M40" s="110"/>
      <c r="N40" s="109"/>
      <c r="O40" s="110"/>
      <c r="P40" s="109">
        <f t="shared" si="19"/>
        <v>3250000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65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23312000</v>
      </c>
      <c r="C42" s="111">
        <f>SUM(C37:C41)</f>
        <v>0</v>
      </c>
      <c r="D42" s="111"/>
      <c r="E42" s="111">
        <f t="shared" si="18"/>
        <v>23312000</v>
      </c>
      <c r="F42" s="112">
        <f t="shared" ref="F42:O42" si="25">SUM(F37:F41)</f>
        <v>21876000</v>
      </c>
      <c r="G42" s="113">
        <f t="shared" si="25"/>
        <v>4375000</v>
      </c>
      <c r="H42" s="112">
        <f t="shared" si="25"/>
        <v>0</v>
      </c>
      <c r="I42" s="113">
        <f t="shared" si="25"/>
        <v>0</v>
      </c>
      <c r="J42" s="112">
        <f t="shared" si="25"/>
        <v>4375000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4375000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58.333333333333336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1000000</v>
      </c>
      <c r="C45" s="108"/>
      <c r="D45" s="108"/>
      <c r="E45" s="108">
        <f t="shared" si="26"/>
        <v>1000000</v>
      </c>
      <c r="F45" s="109">
        <v>1000000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40000000</v>
      </c>
      <c r="C53" s="108"/>
      <c r="D53" s="108"/>
      <c r="E53" s="108">
        <f t="shared" si="26"/>
        <v>40000000</v>
      </c>
      <c r="F53" s="109">
        <v>40000000</v>
      </c>
      <c r="G53" s="110">
        <v>25000000</v>
      </c>
      <c r="H53" s="109">
        <v>11214000</v>
      </c>
      <c r="I53" s="110"/>
      <c r="J53" s="109">
        <v>4354000</v>
      </c>
      <c r="K53" s="110">
        <v>16188243</v>
      </c>
      <c r="L53" s="109"/>
      <c r="M53" s="110"/>
      <c r="N53" s="109"/>
      <c r="O53" s="110"/>
      <c r="P53" s="109">
        <f t="shared" si="27"/>
        <v>15568000</v>
      </c>
      <c r="Q53" s="110">
        <f t="shared" si="28"/>
        <v>16188243</v>
      </c>
      <c r="R53" s="54">
        <f t="shared" si="29"/>
        <v>-61.173533083645445</v>
      </c>
      <c r="S53" s="55">
        <f t="shared" si="30"/>
        <v>0</v>
      </c>
      <c r="T53" s="54">
        <f t="shared" si="31"/>
        <v>38.92</v>
      </c>
      <c r="U53" s="56">
        <f t="shared" si="32"/>
        <v>40.4706075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41000000</v>
      </c>
      <c r="C55" s="111">
        <f>SUM(C44:C54)</f>
        <v>0</v>
      </c>
      <c r="D55" s="111"/>
      <c r="E55" s="111">
        <f t="shared" si="26"/>
        <v>41000000</v>
      </c>
      <c r="F55" s="112">
        <f t="shared" ref="F55:O55" si="33">SUM(F44:F54)</f>
        <v>41000000</v>
      </c>
      <c r="G55" s="113">
        <f t="shared" si="33"/>
        <v>25000000</v>
      </c>
      <c r="H55" s="112">
        <f t="shared" si="33"/>
        <v>11214000</v>
      </c>
      <c r="I55" s="113">
        <f t="shared" si="33"/>
        <v>0</v>
      </c>
      <c r="J55" s="112">
        <f t="shared" si="33"/>
        <v>4354000</v>
      </c>
      <c r="K55" s="113">
        <f t="shared" si="33"/>
        <v>16188243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15568000</v>
      </c>
      <c r="Q55" s="113">
        <f t="shared" si="28"/>
        <v>16188243</v>
      </c>
      <c r="R55" s="58">
        <f t="shared" si="29"/>
        <v>-61.173533083645445</v>
      </c>
      <c r="S55" s="59">
        <f t="shared" si="30"/>
        <v>0</v>
      </c>
      <c r="T55" s="58">
        <f>IF((+$E45+$E47+$E49+$E50+$E53) =0,0,(P55   /(+$E45+$E47+$E49+$E50+$E53) )*100)</f>
        <v>37.970731707317071</v>
      </c>
      <c r="U55" s="60">
        <f>IF((+$E45+$E47+$E49+$E50+$E53) =0,0,(Q55   /(+$E45+$E47+$E49+$E50+$E53) )*100)</f>
        <v>39.483519512195123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105321000</v>
      </c>
      <c r="C69" s="120">
        <f>SUM(C9:C16,C19:C25,C28:C31,C34,C37:C41,C44:C54,C57:C60,C63:C67)</f>
        <v>0</v>
      </c>
      <c r="D69" s="120"/>
      <c r="E69" s="120">
        <f t="shared" si="35"/>
        <v>105321000</v>
      </c>
      <c r="F69" s="121">
        <f t="shared" ref="F69:O69" si="43">SUM(F9:F16,F19:F25,F28:F31,F34,F37:F41,F44:F54,F57:F60,F63:F67)</f>
        <v>103885000</v>
      </c>
      <c r="G69" s="122">
        <f t="shared" si="43"/>
        <v>61209000</v>
      </c>
      <c r="H69" s="121">
        <f t="shared" si="43"/>
        <v>21172000</v>
      </c>
      <c r="I69" s="122">
        <f t="shared" si="43"/>
        <v>0</v>
      </c>
      <c r="J69" s="121">
        <f t="shared" si="43"/>
        <v>23086000</v>
      </c>
      <c r="K69" s="122">
        <f t="shared" si="43"/>
        <v>29375957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44258000</v>
      </c>
      <c r="Q69" s="122">
        <f t="shared" si="37"/>
        <v>29375957</v>
      </c>
      <c r="R69" s="67">
        <f t="shared" si="38"/>
        <v>9.0402418288305313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50.0039544001175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33.189796517868245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454303000</v>
      </c>
      <c r="C71" s="108"/>
      <c r="D71" s="108"/>
      <c r="E71" s="108">
        <f>$B71      +$C71      +$D71</f>
        <v>454303000</v>
      </c>
      <c r="F71" s="109">
        <v>454303000</v>
      </c>
      <c r="G71" s="110">
        <v>302500000</v>
      </c>
      <c r="H71" s="109">
        <v>96194000</v>
      </c>
      <c r="I71" s="110"/>
      <c r="J71" s="109">
        <v>116064000</v>
      </c>
      <c r="K71" s="110">
        <v>83942620</v>
      </c>
      <c r="L71" s="109"/>
      <c r="M71" s="110"/>
      <c r="N71" s="109"/>
      <c r="O71" s="110"/>
      <c r="P71" s="109">
        <f>$H71      +$J71      +$L71      +$N71</f>
        <v>212258000</v>
      </c>
      <c r="Q71" s="110">
        <f>$I71      +$K71      +$M71      +$O71</f>
        <v>83942620</v>
      </c>
      <c r="R71" s="54">
        <f>IF(($H71      =0),0,((($J71      -$H71      )/$H71      )*100))</f>
        <v>20.656173981745223</v>
      </c>
      <c r="S71" s="55">
        <f>IF(($I71      =0),0,((($K71      -$I71      )/$I71      )*100))</f>
        <v>0</v>
      </c>
      <c r="T71" s="54">
        <f>IF(($E71      =0),0,(($P71      /$E71      )*100))</f>
        <v>46.721681344829328</v>
      </c>
      <c r="U71" s="56">
        <f>IF(($E71      =0),0,(($Q71      /$E71      )*100))</f>
        <v>18.477232155631814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454303000</v>
      </c>
      <c r="C73" s="117">
        <f>SUM(C71:C72)</f>
        <v>0</v>
      </c>
      <c r="D73" s="117"/>
      <c r="E73" s="117">
        <f>$B73      +$C73      +$D73</f>
        <v>454303000</v>
      </c>
      <c r="F73" s="118">
        <f t="shared" ref="F73:O73" si="44">SUM(F71:F72)</f>
        <v>454303000</v>
      </c>
      <c r="G73" s="119">
        <f t="shared" si="44"/>
        <v>302500000</v>
      </c>
      <c r="H73" s="118">
        <f t="shared" si="44"/>
        <v>96194000</v>
      </c>
      <c r="I73" s="119">
        <f t="shared" si="44"/>
        <v>0</v>
      </c>
      <c r="J73" s="118">
        <f t="shared" si="44"/>
        <v>116064000</v>
      </c>
      <c r="K73" s="119">
        <f t="shared" si="44"/>
        <v>83942620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212258000</v>
      </c>
      <c r="Q73" s="119">
        <f>$I73      +$K73      +$M73      +$O73</f>
        <v>83942620</v>
      </c>
      <c r="R73" s="63">
        <f>IF(($H73      =0),0,((($J73      -$H73      )/$H73      )*100))</f>
        <v>20.656173981745223</v>
      </c>
      <c r="S73" s="64">
        <f>IF(($I73      =0),0,((($K73      -$I73      )/$I73      )*100))</f>
        <v>0</v>
      </c>
      <c r="T73" s="63">
        <f>IF(($E71      =0),0,(($P71      /$E71      )*100))</f>
        <v>46.721681344829328</v>
      </c>
      <c r="U73" s="65">
        <f>IF($E71   =0,0,($Q71   /$E71 )*100)</f>
        <v>18.477232155631814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454303000</v>
      </c>
      <c r="C74" s="120">
        <f>SUM(C71:C72)</f>
        <v>0</v>
      </c>
      <c r="D74" s="120"/>
      <c r="E74" s="120">
        <f>$B74      +$C74      +$D74</f>
        <v>454303000</v>
      </c>
      <c r="F74" s="121">
        <f t="shared" ref="F74:O74" si="45">SUM(F71:F72)</f>
        <v>454303000</v>
      </c>
      <c r="G74" s="122">
        <f t="shared" si="45"/>
        <v>302500000</v>
      </c>
      <c r="H74" s="121">
        <f t="shared" si="45"/>
        <v>96194000</v>
      </c>
      <c r="I74" s="122">
        <f t="shared" si="45"/>
        <v>0</v>
      </c>
      <c r="J74" s="121">
        <f t="shared" si="45"/>
        <v>116064000</v>
      </c>
      <c r="K74" s="122">
        <f t="shared" si="45"/>
        <v>83942620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212258000</v>
      </c>
      <c r="Q74" s="122">
        <f>$I74      +$K74      +$M74      +$O74</f>
        <v>83942620</v>
      </c>
      <c r="R74" s="67">
        <f>IF(($H74      =0),0,((($J74      -$H74      )/$H74      )*100))</f>
        <v>20.656173981745223</v>
      </c>
      <c r="S74" s="68">
        <f>IF(($I74      =0),0,((($K74      -$I74      )/$I74      )*100))</f>
        <v>0</v>
      </c>
      <c r="T74" s="67">
        <f>IF(($E71      =0),0,(($P71      /$E71      )*100))</f>
        <v>46.721681344829328</v>
      </c>
      <c r="U74" s="71">
        <f>IF($E71   =0,0,($Q71   /$E71 )*100)</f>
        <v>18.477232155631814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559624000</v>
      </c>
      <c r="C75" s="120">
        <f>SUM(C9:C16,C19:C25,C28:C31,C34,C37:C41,C44:C54,C57:C60,C63:C67,C71:C72)</f>
        <v>0</v>
      </c>
      <c r="D75" s="120"/>
      <c r="E75" s="120">
        <f>$B75      +$C75      +$D75</f>
        <v>559624000</v>
      </c>
      <c r="F75" s="121">
        <f t="shared" ref="F75:O75" si="46">SUM(F9:F16,F19:F25,F28:F31,F34,F37:F41,F44:F54,F57:F60,F63:F67,F71:F72)</f>
        <v>558188000</v>
      </c>
      <c r="G75" s="122">
        <f t="shared" si="46"/>
        <v>363709000</v>
      </c>
      <c r="H75" s="121">
        <f t="shared" si="46"/>
        <v>117366000</v>
      </c>
      <c r="I75" s="122">
        <f t="shared" si="46"/>
        <v>0</v>
      </c>
      <c r="J75" s="121">
        <f t="shared" si="46"/>
        <v>139150000</v>
      </c>
      <c r="K75" s="122">
        <f t="shared" si="46"/>
        <v>113318577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256516000</v>
      </c>
      <c r="Q75" s="122">
        <f>$I75      +$K75      +$M75      +$O75</f>
        <v>113318577</v>
      </c>
      <c r="R75" s="67">
        <f>IF(($H75      =0),0,((($J75      -$H75      )/$H75      )*100))</f>
        <v>18.560741611710377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47.25687715083675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20.876210732260894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+NxU3JHFY3GeBiNYavzykE896pq8N4kaFF1CLNiI3sm4XXA5DdHhwFJzEsP5c1u9L0y5KH+vPk+XD9LXtCRNEQ==" saltValue="3brcsE7b25Z2ThTl063T5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565000</v>
      </c>
      <c r="I10" s="110">
        <v>592109</v>
      </c>
      <c r="J10" s="109">
        <v>51000</v>
      </c>
      <c r="K10" s="110">
        <v>165965</v>
      </c>
      <c r="L10" s="109"/>
      <c r="M10" s="110"/>
      <c r="N10" s="109"/>
      <c r="O10" s="110"/>
      <c r="P10" s="109">
        <f t="shared" ref="P10:P17" si="1">$H10      +$J10      +$L10      +$N10</f>
        <v>616000</v>
      </c>
      <c r="Q10" s="110">
        <f t="shared" ref="Q10:Q17" si="2">$I10      +$K10      +$M10      +$O10</f>
        <v>758074</v>
      </c>
      <c r="R10" s="54">
        <f t="shared" ref="R10:R17" si="3">IF(($H10      =0),0,((($J10      -$H10      )/$H10      )*100))</f>
        <v>-90.973451327433636</v>
      </c>
      <c r="S10" s="55">
        <f t="shared" ref="S10:S17" si="4">IF(($I10      =0),0,((($K10      -$I10      )/$I10      )*100))</f>
        <v>-71.970532452639631</v>
      </c>
      <c r="T10" s="54">
        <f t="shared" ref="T10:T16" si="5">IF(($E10      =0),0,(($P10      /$E10      )*100))</f>
        <v>30.8</v>
      </c>
      <c r="U10" s="56">
        <f t="shared" ref="U10:U16" si="6">IF(($E10      =0),0,(($Q10      /$E10      )*100))</f>
        <v>37.903700000000001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2000000</v>
      </c>
      <c r="C17" s="111">
        <f>SUM(C9:C16)</f>
        <v>0</v>
      </c>
      <c r="D17" s="111"/>
      <c r="E17" s="111">
        <f t="shared" si="0"/>
        <v>2000000</v>
      </c>
      <c r="F17" s="112">
        <f t="shared" ref="F17:O17" si="7">SUM(F9:F16)</f>
        <v>2000000</v>
      </c>
      <c r="G17" s="113">
        <f t="shared" si="7"/>
        <v>2000000</v>
      </c>
      <c r="H17" s="112">
        <f t="shared" si="7"/>
        <v>565000</v>
      </c>
      <c r="I17" s="113">
        <f t="shared" si="7"/>
        <v>592109</v>
      </c>
      <c r="J17" s="112">
        <f t="shared" si="7"/>
        <v>51000</v>
      </c>
      <c r="K17" s="113">
        <f t="shared" si="7"/>
        <v>165965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616000</v>
      </c>
      <c r="Q17" s="113">
        <f t="shared" si="2"/>
        <v>758074</v>
      </c>
      <c r="R17" s="58">
        <f t="shared" si="3"/>
        <v>-90.973451327433636</v>
      </c>
      <c r="S17" s="59">
        <f t="shared" si="4"/>
        <v>-71.970532452639631</v>
      </c>
      <c r="T17" s="58">
        <f>IF((SUM($E9:$E14))=0,0,(P17/(SUM($E9:$E14))*100))</f>
        <v>30.8</v>
      </c>
      <c r="U17" s="60">
        <f>IF((SUM($E9:$E14))=0,0,(Q17/(SUM($E9:$E14))*100))</f>
        <v>37.903700000000001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11863000</v>
      </c>
      <c r="C23" s="108"/>
      <c r="D23" s="108"/>
      <c r="E23" s="108">
        <f t="shared" si="8"/>
        <v>11863000</v>
      </c>
      <c r="F23" s="109">
        <v>11863000</v>
      </c>
      <c r="G23" s="110">
        <v>7711000</v>
      </c>
      <c r="H23" s="109"/>
      <c r="I23" s="110"/>
      <c r="J23" s="109">
        <v>3737000</v>
      </c>
      <c r="K23" s="110">
        <v>6091670</v>
      </c>
      <c r="L23" s="109"/>
      <c r="M23" s="110"/>
      <c r="N23" s="109"/>
      <c r="O23" s="110"/>
      <c r="P23" s="109">
        <f t="shared" si="9"/>
        <v>3737000</v>
      </c>
      <c r="Q23" s="110">
        <f t="shared" si="10"/>
        <v>6091670</v>
      </c>
      <c r="R23" s="54">
        <f t="shared" si="11"/>
        <v>0</v>
      </c>
      <c r="S23" s="55">
        <f t="shared" si="12"/>
        <v>0</v>
      </c>
      <c r="T23" s="54">
        <f t="shared" si="13"/>
        <v>31.501306583494898</v>
      </c>
      <c r="U23" s="56">
        <f t="shared" si="14"/>
        <v>51.350164376633231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11863000</v>
      </c>
      <c r="C26" s="111">
        <f>SUM(C19:C25)</f>
        <v>0</v>
      </c>
      <c r="D26" s="111"/>
      <c r="E26" s="111">
        <f t="shared" si="8"/>
        <v>11863000</v>
      </c>
      <c r="F26" s="112">
        <f t="shared" ref="F26:O26" si="15">SUM(F19:F25)</f>
        <v>11863000</v>
      </c>
      <c r="G26" s="113">
        <f t="shared" si="15"/>
        <v>7711000</v>
      </c>
      <c r="H26" s="112">
        <f t="shared" si="15"/>
        <v>0</v>
      </c>
      <c r="I26" s="113">
        <f t="shared" si="15"/>
        <v>0</v>
      </c>
      <c r="J26" s="112">
        <f t="shared" si="15"/>
        <v>3737000</v>
      </c>
      <c r="K26" s="113">
        <f t="shared" si="15"/>
        <v>6091670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3737000</v>
      </c>
      <c r="Q26" s="113">
        <f t="shared" si="10"/>
        <v>6091670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31.501306583494898</v>
      </c>
      <c r="U26" s="60">
        <f>IF(($E26-$E21-$E25)   =0,0,($Q26   /($E26-$E21-$E25)   )*100)</f>
        <v>51.350164376633231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2643000</v>
      </c>
      <c r="C34" s="108"/>
      <c r="D34" s="108"/>
      <c r="E34" s="108">
        <f>$B34      +$C34      +$D34</f>
        <v>2643000</v>
      </c>
      <c r="F34" s="109">
        <v>2643000</v>
      </c>
      <c r="G34" s="110">
        <v>1849000</v>
      </c>
      <c r="H34" s="109">
        <v>660000</v>
      </c>
      <c r="I34" s="110">
        <v>630350</v>
      </c>
      <c r="J34" s="109">
        <v>947000</v>
      </c>
      <c r="K34" s="110">
        <v>274100</v>
      </c>
      <c r="L34" s="109"/>
      <c r="M34" s="110"/>
      <c r="N34" s="109"/>
      <c r="O34" s="110"/>
      <c r="P34" s="109">
        <f>$H34      +$J34      +$L34      +$N34</f>
        <v>1607000</v>
      </c>
      <c r="Q34" s="110">
        <f>$I34      +$K34      +$M34      +$O34</f>
        <v>904450</v>
      </c>
      <c r="R34" s="54">
        <f>IF(($H34      =0),0,((($J34      -$H34      )/$H34      )*100))</f>
        <v>43.484848484848484</v>
      </c>
      <c r="S34" s="55">
        <f>IF(($I34      =0),0,((($K34      -$I34      )/$I34      )*100))</f>
        <v>-56.516221146981835</v>
      </c>
      <c r="T34" s="54">
        <f>IF(($E34      =0),0,(($P34      /$E34      )*100))</f>
        <v>60.802118804388947</v>
      </c>
      <c r="U34" s="56">
        <f>IF(($E34      =0),0,(($Q34      /$E34      )*100))</f>
        <v>34.220582671206962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2643000</v>
      </c>
      <c r="C35" s="111">
        <f>C34</f>
        <v>0</v>
      </c>
      <c r="D35" s="111"/>
      <c r="E35" s="111">
        <f>$B35      +$C35      +$D35</f>
        <v>2643000</v>
      </c>
      <c r="F35" s="112">
        <f t="shared" ref="F35:O35" si="17">F34</f>
        <v>2643000</v>
      </c>
      <c r="G35" s="113">
        <f t="shared" si="17"/>
        <v>1849000</v>
      </c>
      <c r="H35" s="112">
        <f t="shared" si="17"/>
        <v>660000</v>
      </c>
      <c r="I35" s="113">
        <f t="shared" si="17"/>
        <v>630350</v>
      </c>
      <c r="J35" s="112">
        <f t="shared" si="17"/>
        <v>947000</v>
      </c>
      <c r="K35" s="113">
        <f t="shared" si="17"/>
        <v>274100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1607000</v>
      </c>
      <c r="Q35" s="113">
        <f>$I35      +$K35      +$M35      +$O35</f>
        <v>904450</v>
      </c>
      <c r="R35" s="58">
        <f>IF(($H35      =0),0,((($J35      -$H35      )/$H35      )*100))</f>
        <v>43.484848484848484</v>
      </c>
      <c r="S35" s="59">
        <f>IF(($I35      =0),0,((($K35      -$I35      )/$I35      )*100))</f>
        <v>-56.516221146981835</v>
      </c>
      <c r="T35" s="58">
        <f>IF($E35   =0,0,($P35   /$E35   )*100)</f>
        <v>60.802118804388947</v>
      </c>
      <c r="U35" s="60">
        <f>IF($E35   =0,0,($Q35   /$E35   )*100)</f>
        <v>34.220582671206962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15000000</v>
      </c>
      <c r="C37" s="108"/>
      <c r="D37" s="108"/>
      <c r="E37" s="108">
        <f t="shared" ref="E37:E42" si="18">$B37      +$C37      +$D37</f>
        <v>15000000</v>
      </c>
      <c r="F37" s="109">
        <v>15000000</v>
      </c>
      <c r="G37" s="110">
        <v>9750000</v>
      </c>
      <c r="H37" s="109">
        <v>6750000</v>
      </c>
      <c r="I37" s="110">
        <v>8716732</v>
      </c>
      <c r="J37" s="109">
        <v>3000000</v>
      </c>
      <c r="K37" s="110">
        <v>4731900</v>
      </c>
      <c r="L37" s="109"/>
      <c r="M37" s="110"/>
      <c r="N37" s="109"/>
      <c r="O37" s="110"/>
      <c r="P37" s="109">
        <f t="shared" ref="P37:P42" si="19">$H37      +$J37      +$L37      +$N37</f>
        <v>9750000</v>
      </c>
      <c r="Q37" s="110">
        <f t="shared" ref="Q37:Q42" si="20">$I37      +$K37      +$M37      +$O37</f>
        <v>13448632</v>
      </c>
      <c r="R37" s="54">
        <f t="shared" ref="R37:R42" si="21">IF(($H37      =0),0,((($J37      -$H37      )/$H37      )*100))</f>
        <v>-55.555555555555557</v>
      </c>
      <c r="S37" s="55">
        <f t="shared" ref="S37:S42" si="22">IF(($I37      =0),0,((($K37      -$I37      )/$I37      )*100))</f>
        <v>-45.714747224074344</v>
      </c>
      <c r="T37" s="54">
        <f t="shared" ref="T37:T41" si="23">IF(($E37      =0),0,(($P37      /$E37      )*100))</f>
        <v>65</v>
      </c>
      <c r="U37" s="56">
        <f t="shared" ref="U37:U41" si="24">IF(($E37      =0),0,(($Q37      /$E37      )*100))</f>
        <v>89.657546666666661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4335000</v>
      </c>
      <c r="C38" s="108"/>
      <c r="D38" s="108"/>
      <c r="E38" s="108">
        <f t="shared" si="18"/>
        <v>4335000</v>
      </c>
      <c r="F38" s="109">
        <v>3942000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19335000</v>
      </c>
      <c r="C42" s="111">
        <f>SUM(C37:C41)</f>
        <v>0</v>
      </c>
      <c r="D42" s="111"/>
      <c r="E42" s="111">
        <f t="shared" si="18"/>
        <v>19335000</v>
      </c>
      <c r="F42" s="112">
        <f t="shared" ref="F42:O42" si="25">SUM(F37:F41)</f>
        <v>18942000</v>
      </c>
      <c r="G42" s="113">
        <f t="shared" si="25"/>
        <v>9750000</v>
      </c>
      <c r="H42" s="112">
        <f t="shared" si="25"/>
        <v>6750000</v>
      </c>
      <c r="I42" s="113">
        <f t="shared" si="25"/>
        <v>8716732</v>
      </c>
      <c r="J42" s="112">
        <f t="shared" si="25"/>
        <v>3000000</v>
      </c>
      <c r="K42" s="113">
        <f t="shared" si="25"/>
        <v>4731900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9750000</v>
      </c>
      <c r="Q42" s="113">
        <f t="shared" si="20"/>
        <v>13448632</v>
      </c>
      <c r="R42" s="58">
        <f t="shared" si="21"/>
        <v>-55.555555555555557</v>
      </c>
      <c r="S42" s="59">
        <f t="shared" si="22"/>
        <v>-45.714747224074344</v>
      </c>
      <c r="T42" s="58">
        <f>IF((+$E37+$E40) =0,0,(P42   /(+$E37+$E40) )*100)</f>
        <v>65</v>
      </c>
      <c r="U42" s="60">
        <f>IF((+$E37+$E40) =0,0,(Q42   /(+$E37+$E40) )*100)</f>
        <v>89.657546666666661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205000000</v>
      </c>
      <c r="C45" s="108"/>
      <c r="D45" s="108"/>
      <c r="E45" s="108">
        <f t="shared" si="26"/>
        <v>205000000</v>
      </c>
      <c r="F45" s="109">
        <v>205000000</v>
      </c>
      <c r="G45" s="110">
        <v>155000000</v>
      </c>
      <c r="H45" s="109">
        <v>19759000</v>
      </c>
      <c r="I45" s="110">
        <v>24475117</v>
      </c>
      <c r="J45" s="109">
        <v>20136000</v>
      </c>
      <c r="K45" s="110">
        <v>38402303</v>
      </c>
      <c r="L45" s="109"/>
      <c r="M45" s="110"/>
      <c r="N45" s="109"/>
      <c r="O45" s="110"/>
      <c r="P45" s="109">
        <f t="shared" si="27"/>
        <v>39895000</v>
      </c>
      <c r="Q45" s="110">
        <f t="shared" si="28"/>
        <v>62877420</v>
      </c>
      <c r="R45" s="54">
        <f t="shared" si="29"/>
        <v>1.9079912951060276</v>
      </c>
      <c r="S45" s="55">
        <f t="shared" si="30"/>
        <v>56.903450144896141</v>
      </c>
      <c r="T45" s="54">
        <f t="shared" si="31"/>
        <v>19.460975609756098</v>
      </c>
      <c r="U45" s="56">
        <f t="shared" si="32"/>
        <v>30.671912195121955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93000000</v>
      </c>
      <c r="C53" s="108"/>
      <c r="D53" s="108"/>
      <c r="E53" s="108">
        <f t="shared" si="26"/>
        <v>93000000</v>
      </c>
      <c r="F53" s="109">
        <v>93000000</v>
      </c>
      <c r="G53" s="110">
        <v>73000000</v>
      </c>
      <c r="H53" s="109">
        <v>31664000</v>
      </c>
      <c r="I53" s="110">
        <v>31978124</v>
      </c>
      <c r="J53" s="109">
        <v>12419000</v>
      </c>
      <c r="K53" s="110">
        <v>18624437</v>
      </c>
      <c r="L53" s="109"/>
      <c r="M53" s="110"/>
      <c r="N53" s="109"/>
      <c r="O53" s="110"/>
      <c r="P53" s="109">
        <f t="shared" si="27"/>
        <v>44083000</v>
      </c>
      <c r="Q53" s="110">
        <f t="shared" si="28"/>
        <v>50602561</v>
      </c>
      <c r="R53" s="54">
        <f t="shared" si="29"/>
        <v>-60.778802425467404</v>
      </c>
      <c r="S53" s="55">
        <f t="shared" si="30"/>
        <v>-41.758819247808283</v>
      </c>
      <c r="T53" s="54">
        <f t="shared" si="31"/>
        <v>47.401075268817209</v>
      </c>
      <c r="U53" s="56">
        <f t="shared" si="32"/>
        <v>54.411355913978497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298000000</v>
      </c>
      <c r="C55" s="111">
        <f>SUM(C44:C54)</f>
        <v>0</v>
      </c>
      <c r="D55" s="111"/>
      <c r="E55" s="111">
        <f t="shared" si="26"/>
        <v>298000000</v>
      </c>
      <c r="F55" s="112">
        <f t="shared" ref="F55:O55" si="33">SUM(F44:F54)</f>
        <v>298000000</v>
      </c>
      <c r="G55" s="113">
        <f t="shared" si="33"/>
        <v>228000000</v>
      </c>
      <c r="H55" s="112">
        <f t="shared" si="33"/>
        <v>51423000</v>
      </c>
      <c r="I55" s="113">
        <f t="shared" si="33"/>
        <v>56453241</v>
      </c>
      <c r="J55" s="112">
        <f t="shared" si="33"/>
        <v>32555000</v>
      </c>
      <c r="K55" s="113">
        <f t="shared" si="33"/>
        <v>57026740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83978000</v>
      </c>
      <c r="Q55" s="113">
        <f t="shared" si="28"/>
        <v>113479981</v>
      </c>
      <c r="R55" s="58">
        <f t="shared" si="29"/>
        <v>-36.691752717655525</v>
      </c>
      <c r="S55" s="59">
        <f t="shared" si="30"/>
        <v>1.0158832156332707</v>
      </c>
      <c r="T55" s="58">
        <f>IF((+$E45+$E47+$E49+$E50+$E53) =0,0,(P55   /(+$E45+$E47+$E49+$E50+$E53) )*100)</f>
        <v>28.18053691275168</v>
      </c>
      <c r="U55" s="60">
        <f>IF((+$E45+$E47+$E49+$E50+$E53) =0,0,(Q55   /(+$E45+$E47+$E49+$E50+$E53) )*100)</f>
        <v>38.080530536912747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333841000</v>
      </c>
      <c r="C69" s="120">
        <f>SUM(C9:C16,C19:C25,C28:C31,C34,C37:C41,C44:C54,C57:C60,C63:C67)</f>
        <v>0</v>
      </c>
      <c r="D69" s="120"/>
      <c r="E69" s="120">
        <f t="shared" si="35"/>
        <v>333841000</v>
      </c>
      <c r="F69" s="121">
        <f t="shared" ref="F69:O69" si="43">SUM(F9:F16,F19:F25,F28:F31,F34,F37:F41,F44:F54,F57:F60,F63:F67)</f>
        <v>333448000</v>
      </c>
      <c r="G69" s="122">
        <f t="shared" si="43"/>
        <v>249310000</v>
      </c>
      <c r="H69" s="121">
        <f t="shared" si="43"/>
        <v>59398000</v>
      </c>
      <c r="I69" s="122">
        <f t="shared" si="43"/>
        <v>66392432</v>
      </c>
      <c r="J69" s="121">
        <f t="shared" si="43"/>
        <v>40290000</v>
      </c>
      <c r="K69" s="122">
        <f t="shared" si="43"/>
        <v>68290375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99688000</v>
      </c>
      <c r="Q69" s="122">
        <f t="shared" si="37"/>
        <v>134682807</v>
      </c>
      <c r="R69" s="67">
        <f t="shared" si="38"/>
        <v>-32.169433314253006</v>
      </c>
      <c r="S69" s="68">
        <f t="shared" si="39"/>
        <v>2.8586737114856704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30.253773831129021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40.874159195887181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105491000</v>
      </c>
      <c r="C71" s="108"/>
      <c r="D71" s="108"/>
      <c r="E71" s="108">
        <f>$B71      +$C71      +$D71</f>
        <v>105491000</v>
      </c>
      <c r="F71" s="109">
        <v>105491000</v>
      </c>
      <c r="G71" s="110">
        <v>87455000</v>
      </c>
      <c r="H71" s="109">
        <v>30135000</v>
      </c>
      <c r="I71" s="110">
        <v>24745304</v>
      </c>
      <c r="J71" s="109">
        <v>28883000</v>
      </c>
      <c r="K71" s="110">
        <v>26473864</v>
      </c>
      <c r="L71" s="109"/>
      <c r="M71" s="110"/>
      <c r="N71" s="109"/>
      <c r="O71" s="110"/>
      <c r="P71" s="109">
        <f>$H71      +$J71      +$L71      +$N71</f>
        <v>59018000</v>
      </c>
      <c r="Q71" s="110">
        <f>$I71      +$K71      +$M71      +$O71</f>
        <v>51219168</v>
      </c>
      <c r="R71" s="54">
        <f>IF(($H71      =0),0,((($J71      -$H71      )/$H71      )*100))</f>
        <v>-4.1546374647419944</v>
      </c>
      <c r="S71" s="55">
        <f>IF(($I71      =0),0,((($K71      -$I71      )/$I71      )*100))</f>
        <v>6.9854062007078195</v>
      </c>
      <c r="T71" s="54">
        <f>IF(($E71      =0),0,(($P71      /$E71      )*100))</f>
        <v>55.946004872453571</v>
      </c>
      <c r="U71" s="56">
        <f>IF(($E71      =0),0,(($Q71      /$E71      )*100))</f>
        <v>48.553116379596361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105491000</v>
      </c>
      <c r="C73" s="117">
        <f>SUM(C71:C72)</f>
        <v>0</v>
      </c>
      <c r="D73" s="117"/>
      <c r="E73" s="117">
        <f>$B73      +$C73      +$D73</f>
        <v>105491000</v>
      </c>
      <c r="F73" s="118">
        <f t="shared" ref="F73:O73" si="44">SUM(F71:F72)</f>
        <v>105491000</v>
      </c>
      <c r="G73" s="119">
        <f t="shared" si="44"/>
        <v>87455000</v>
      </c>
      <c r="H73" s="118">
        <f t="shared" si="44"/>
        <v>30135000</v>
      </c>
      <c r="I73" s="119">
        <f t="shared" si="44"/>
        <v>24745304</v>
      </c>
      <c r="J73" s="118">
        <f t="shared" si="44"/>
        <v>28883000</v>
      </c>
      <c r="K73" s="119">
        <f t="shared" si="44"/>
        <v>26473864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59018000</v>
      </c>
      <c r="Q73" s="119">
        <f>$I73      +$K73      +$M73      +$O73</f>
        <v>51219168</v>
      </c>
      <c r="R73" s="63">
        <f>IF(($H73      =0),0,((($J73      -$H73      )/$H73      )*100))</f>
        <v>-4.1546374647419944</v>
      </c>
      <c r="S73" s="64">
        <f>IF(($I73      =0),0,((($K73      -$I73      )/$I73      )*100))</f>
        <v>6.9854062007078195</v>
      </c>
      <c r="T73" s="63">
        <f>IF(($E71      =0),0,(($P71      /$E71      )*100))</f>
        <v>55.946004872453571</v>
      </c>
      <c r="U73" s="65">
        <f>IF($E71   =0,0,($Q71   /$E71 )*100)</f>
        <v>48.553116379596361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105491000</v>
      </c>
      <c r="C74" s="120">
        <f>SUM(C71:C72)</f>
        <v>0</v>
      </c>
      <c r="D74" s="120"/>
      <c r="E74" s="120">
        <f>$B74      +$C74      +$D74</f>
        <v>105491000</v>
      </c>
      <c r="F74" s="121">
        <f t="shared" ref="F74:O74" si="45">SUM(F71:F72)</f>
        <v>105491000</v>
      </c>
      <c r="G74" s="122">
        <f t="shared" si="45"/>
        <v>87455000</v>
      </c>
      <c r="H74" s="121">
        <f t="shared" si="45"/>
        <v>30135000</v>
      </c>
      <c r="I74" s="122">
        <f t="shared" si="45"/>
        <v>24745304</v>
      </c>
      <c r="J74" s="121">
        <f t="shared" si="45"/>
        <v>28883000</v>
      </c>
      <c r="K74" s="122">
        <f t="shared" si="45"/>
        <v>26473864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59018000</v>
      </c>
      <c r="Q74" s="122">
        <f>$I74      +$K74      +$M74      +$O74</f>
        <v>51219168</v>
      </c>
      <c r="R74" s="67">
        <f>IF(($H74      =0),0,((($J74      -$H74      )/$H74      )*100))</f>
        <v>-4.1546374647419944</v>
      </c>
      <c r="S74" s="68">
        <f>IF(($I74      =0),0,((($K74      -$I74      )/$I74      )*100))</f>
        <v>6.9854062007078195</v>
      </c>
      <c r="T74" s="67">
        <f>IF(($E71      =0),0,(($P71      /$E71      )*100))</f>
        <v>55.946004872453571</v>
      </c>
      <c r="U74" s="71">
        <f>IF($E71   =0,0,($Q71   /$E71 )*100)</f>
        <v>48.553116379596361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439332000</v>
      </c>
      <c r="C75" s="120">
        <f>SUM(C9:C16,C19:C25,C28:C31,C34,C37:C41,C44:C54,C57:C60,C63:C67,C71:C72)</f>
        <v>0</v>
      </c>
      <c r="D75" s="120"/>
      <c r="E75" s="120">
        <f>$B75      +$C75      +$D75</f>
        <v>439332000</v>
      </c>
      <c r="F75" s="121">
        <f t="shared" ref="F75:O75" si="46">SUM(F9:F16,F19:F25,F28:F31,F34,F37:F41,F44:F54,F57:F60,F63:F67,F71:F72)</f>
        <v>438939000</v>
      </c>
      <c r="G75" s="122">
        <f t="shared" si="46"/>
        <v>336765000</v>
      </c>
      <c r="H75" s="121">
        <f t="shared" si="46"/>
        <v>89533000</v>
      </c>
      <c r="I75" s="122">
        <f t="shared" si="46"/>
        <v>91137736</v>
      </c>
      <c r="J75" s="121">
        <f t="shared" si="46"/>
        <v>69173000</v>
      </c>
      <c r="K75" s="122">
        <f t="shared" si="46"/>
        <v>94764239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158706000</v>
      </c>
      <c r="Q75" s="122">
        <f>$I75      +$K75      +$M75      +$O75</f>
        <v>185901975</v>
      </c>
      <c r="R75" s="67">
        <f>IF(($H75      =0),0,((($J75      -$H75      )/$H75      )*100))</f>
        <v>-22.740218690315302</v>
      </c>
      <c r="S75" s="68">
        <f>IF(($I75      =0),0,((($K75      -$I75      )/$I75      )*100))</f>
        <v>3.9791453674030262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36.484389547514127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42.736380940558213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4/9dKEealHjZE8CGnF2NzSFLqNr2uiBNvuoAaL9ICc5jHy5Y1uho1Y2B+Hdpc7oq/vt3DNiN6/6sL/JjM9zliQ==" saltValue="UB/EmWL9lwyXcuWz45qds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2600000</v>
      </c>
      <c r="C10" s="108"/>
      <c r="D10" s="108"/>
      <c r="E10" s="108">
        <f t="shared" ref="E10:E17" si="0">$B10      +$C10      +$D10</f>
        <v>2600000</v>
      </c>
      <c r="F10" s="109">
        <v>2600000</v>
      </c>
      <c r="G10" s="110">
        <v>2600000</v>
      </c>
      <c r="H10" s="109">
        <v>334000</v>
      </c>
      <c r="I10" s="110">
        <v>333795</v>
      </c>
      <c r="J10" s="109">
        <v>154000</v>
      </c>
      <c r="K10" s="110">
        <v>537349</v>
      </c>
      <c r="L10" s="109"/>
      <c r="M10" s="110"/>
      <c r="N10" s="109"/>
      <c r="O10" s="110"/>
      <c r="P10" s="109">
        <f t="shared" ref="P10:P17" si="1">$H10      +$J10      +$L10      +$N10</f>
        <v>488000</v>
      </c>
      <c r="Q10" s="110">
        <f t="shared" ref="Q10:Q17" si="2">$I10      +$K10      +$M10      +$O10</f>
        <v>871144</v>
      </c>
      <c r="R10" s="54">
        <f t="shared" ref="R10:R17" si="3">IF(($H10      =0),0,((($J10      -$H10      )/$H10      )*100))</f>
        <v>-53.892215568862277</v>
      </c>
      <c r="S10" s="55">
        <f t="shared" ref="S10:S17" si="4">IF(($I10      =0),0,((($K10      -$I10      )/$I10      )*100))</f>
        <v>60.98174028969877</v>
      </c>
      <c r="T10" s="54">
        <f t="shared" ref="T10:T16" si="5">IF(($E10      =0),0,(($P10      /$E10      )*100))</f>
        <v>18.76923076923077</v>
      </c>
      <c r="U10" s="56">
        <f t="shared" ref="U10:U16" si="6">IF(($E10      =0),0,(($Q10      /$E10      )*100))</f>
        <v>33.505538461538457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30000000</v>
      </c>
      <c r="C14" s="108"/>
      <c r="D14" s="108"/>
      <c r="E14" s="108">
        <f t="shared" si="0"/>
        <v>30000000</v>
      </c>
      <c r="F14" s="109">
        <v>30000000</v>
      </c>
      <c r="G14" s="110">
        <v>19000000</v>
      </c>
      <c r="H14" s="109"/>
      <c r="I14" s="110"/>
      <c r="J14" s="109"/>
      <c r="K14" s="110">
        <v>5824596</v>
      </c>
      <c r="L14" s="109"/>
      <c r="M14" s="110"/>
      <c r="N14" s="109"/>
      <c r="O14" s="110"/>
      <c r="P14" s="109">
        <f t="shared" si="1"/>
        <v>0</v>
      </c>
      <c r="Q14" s="110">
        <f t="shared" si="2"/>
        <v>5824596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19.415320000000001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2000000</v>
      </c>
      <c r="C15" s="108"/>
      <c r="D15" s="108"/>
      <c r="E15" s="108">
        <f t="shared" si="0"/>
        <v>2000000</v>
      </c>
      <c r="F15" s="109">
        <v>2000000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34600000</v>
      </c>
      <c r="C17" s="111">
        <f>SUM(C9:C16)</f>
        <v>0</v>
      </c>
      <c r="D17" s="111"/>
      <c r="E17" s="111">
        <f t="shared" si="0"/>
        <v>34600000</v>
      </c>
      <c r="F17" s="112">
        <f t="shared" ref="F17:O17" si="7">SUM(F9:F16)</f>
        <v>34600000</v>
      </c>
      <c r="G17" s="113">
        <f t="shared" si="7"/>
        <v>21600000</v>
      </c>
      <c r="H17" s="112">
        <f t="shared" si="7"/>
        <v>334000</v>
      </c>
      <c r="I17" s="113">
        <f t="shared" si="7"/>
        <v>333795</v>
      </c>
      <c r="J17" s="112">
        <f t="shared" si="7"/>
        <v>154000</v>
      </c>
      <c r="K17" s="113">
        <f t="shared" si="7"/>
        <v>6361945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488000</v>
      </c>
      <c r="Q17" s="113">
        <f t="shared" si="2"/>
        <v>6695740</v>
      </c>
      <c r="R17" s="58">
        <f t="shared" si="3"/>
        <v>-53.892215568862277</v>
      </c>
      <c r="S17" s="59">
        <f t="shared" si="4"/>
        <v>1805.9437678814841</v>
      </c>
      <c r="T17" s="58">
        <f>IF((SUM($E9:$E14))=0,0,(P17/(SUM($E9:$E14))*100))</f>
        <v>1.4969325153374233</v>
      </c>
      <c r="U17" s="60">
        <f>IF((SUM($E9:$E14))=0,0,(Q17/(SUM($E9:$E14))*100))</f>
        <v>20.539079754601229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18105000</v>
      </c>
      <c r="C23" s="108"/>
      <c r="D23" s="108"/>
      <c r="E23" s="108">
        <f t="shared" si="8"/>
        <v>18105000</v>
      </c>
      <c r="F23" s="109">
        <v>18105000</v>
      </c>
      <c r="G23" s="110">
        <v>5432000</v>
      </c>
      <c r="H23" s="109"/>
      <c r="I23" s="110"/>
      <c r="J23" s="109">
        <v>2680000</v>
      </c>
      <c r="K23" s="110">
        <v>5033635</v>
      </c>
      <c r="L23" s="109"/>
      <c r="M23" s="110"/>
      <c r="N23" s="109"/>
      <c r="O23" s="110"/>
      <c r="P23" s="109">
        <f t="shared" si="9"/>
        <v>2680000</v>
      </c>
      <c r="Q23" s="110">
        <f t="shared" si="10"/>
        <v>5033635</v>
      </c>
      <c r="R23" s="54">
        <f t="shared" si="11"/>
        <v>0</v>
      </c>
      <c r="S23" s="55">
        <f t="shared" si="12"/>
        <v>0</v>
      </c>
      <c r="T23" s="54">
        <f t="shared" si="13"/>
        <v>14.802540734603701</v>
      </c>
      <c r="U23" s="56">
        <f t="shared" si="14"/>
        <v>27.802457884562276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18105000</v>
      </c>
      <c r="C26" s="111">
        <f>SUM(C19:C25)</f>
        <v>0</v>
      </c>
      <c r="D26" s="111"/>
      <c r="E26" s="111">
        <f t="shared" si="8"/>
        <v>18105000</v>
      </c>
      <c r="F26" s="112">
        <f t="shared" ref="F26:O26" si="15">SUM(F19:F25)</f>
        <v>18105000</v>
      </c>
      <c r="G26" s="113">
        <f t="shared" si="15"/>
        <v>5432000</v>
      </c>
      <c r="H26" s="112">
        <f t="shared" si="15"/>
        <v>0</v>
      </c>
      <c r="I26" s="113">
        <f t="shared" si="15"/>
        <v>0</v>
      </c>
      <c r="J26" s="112">
        <f t="shared" si="15"/>
        <v>2680000</v>
      </c>
      <c r="K26" s="113">
        <f t="shared" si="15"/>
        <v>5033635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2680000</v>
      </c>
      <c r="Q26" s="113">
        <f t="shared" si="10"/>
        <v>5033635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14.802540734603701</v>
      </c>
      <c r="U26" s="60">
        <f>IF(($E26-$E21-$E25)   =0,0,($Q26   /($E26-$E21-$E25)   )*100)</f>
        <v>27.802457884562276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5777000</v>
      </c>
      <c r="C34" s="108"/>
      <c r="D34" s="108"/>
      <c r="E34" s="108">
        <f>$B34      +$C34      +$D34</f>
        <v>5777000</v>
      </c>
      <c r="F34" s="109">
        <v>5777000</v>
      </c>
      <c r="G34" s="110">
        <v>4044000</v>
      </c>
      <c r="H34" s="109">
        <v>1444000</v>
      </c>
      <c r="I34" s="110">
        <v>4793000</v>
      </c>
      <c r="J34" s="109">
        <v>984000</v>
      </c>
      <c r="K34" s="110">
        <v>984000</v>
      </c>
      <c r="L34" s="109"/>
      <c r="M34" s="110"/>
      <c r="N34" s="109"/>
      <c r="O34" s="110"/>
      <c r="P34" s="109">
        <f>$H34      +$J34      +$L34      +$N34</f>
        <v>2428000</v>
      </c>
      <c r="Q34" s="110">
        <f>$I34      +$K34      +$M34      +$O34</f>
        <v>5777000</v>
      </c>
      <c r="R34" s="54">
        <f>IF(($H34      =0),0,((($J34      -$H34      )/$H34      )*100))</f>
        <v>-31.855955678670362</v>
      </c>
      <c r="S34" s="55">
        <f>IF(($I34      =0),0,((($K34      -$I34      )/$I34      )*100))</f>
        <v>-79.470060504902989</v>
      </c>
      <c r="T34" s="54">
        <f>IF(($E34      =0),0,(($P34      /$E34      )*100))</f>
        <v>42.028734637355029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5777000</v>
      </c>
      <c r="C35" s="111">
        <f>C34</f>
        <v>0</v>
      </c>
      <c r="D35" s="111"/>
      <c r="E35" s="111">
        <f>$B35      +$C35      +$D35</f>
        <v>5777000</v>
      </c>
      <c r="F35" s="112">
        <f t="shared" ref="F35:O35" si="17">F34</f>
        <v>5777000</v>
      </c>
      <c r="G35" s="113">
        <f t="shared" si="17"/>
        <v>4044000</v>
      </c>
      <c r="H35" s="112">
        <f t="shared" si="17"/>
        <v>1444000</v>
      </c>
      <c r="I35" s="113">
        <f t="shared" si="17"/>
        <v>4793000</v>
      </c>
      <c r="J35" s="112">
        <f t="shared" si="17"/>
        <v>984000</v>
      </c>
      <c r="K35" s="113">
        <f t="shared" si="17"/>
        <v>984000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2428000</v>
      </c>
      <c r="Q35" s="113">
        <f>$I35      +$K35      +$M35      +$O35</f>
        <v>5777000</v>
      </c>
      <c r="R35" s="58">
        <f>IF(($H35      =0),0,((($J35      -$H35      )/$H35      )*100))</f>
        <v>-31.855955678670362</v>
      </c>
      <c r="S35" s="59">
        <f>IF(($I35      =0),0,((($K35      -$I35      )/$I35      )*100))</f>
        <v>-79.470060504902989</v>
      </c>
      <c r="T35" s="58">
        <f>IF($E35   =0,0,($P35   /$E35   )*100)</f>
        <v>42.028734637355029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30500000</v>
      </c>
      <c r="C37" s="108"/>
      <c r="D37" s="108"/>
      <c r="E37" s="108">
        <f t="shared" ref="E37:E42" si="18">$B37      +$C37      +$D37</f>
        <v>30500000</v>
      </c>
      <c r="F37" s="109">
        <v>30500000</v>
      </c>
      <c r="G37" s="110">
        <v>19825000</v>
      </c>
      <c r="H37" s="109"/>
      <c r="I37" s="110">
        <v>519601</v>
      </c>
      <c r="J37" s="109">
        <v>13111000</v>
      </c>
      <c r="K37" s="110">
        <v>13185286</v>
      </c>
      <c r="L37" s="109"/>
      <c r="M37" s="110"/>
      <c r="N37" s="109"/>
      <c r="O37" s="110"/>
      <c r="P37" s="109">
        <f t="shared" ref="P37:P42" si="19">$H37      +$J37      +$L37      +$N37</f>
        <v>13111000</v>
      </c>
      <c r="Q37" s="110">
        <f t="shared" ref="Q37:Q42" si="20">$I37      +$K37      +$M37      +$O37</f>
        <v>13704887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2437.5790269841664</v>
      </c>
      <c r="T37" s="54">
        <f t="shared" ref="T37:T41" si="23">IF(($E37      =0),0,(($P37      /$E37      )*100))</f>
        <v>42.98688524590164</v>
      </c>
      <c r="U37" s="56">
        <f t="shared" ref="U37:U41" si="24">IF(($E37      =0),0,(($Q37      /$E37      )*100))</f>
        <v>44.934055737704917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126019000</v>
      </c>
      <c r="C38" s="108"/>
      <c r="D38" s="108"/>
      <c r="E38" s="108">
        <f t="shared" si="18"/>
        <v>126019000</v>
      </c>
      <c r="F38" s="109">
        <v>114577000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2300000</v>
      </c>
      <c r="H40" s="109"/>
      <c r="I40" s="110"/>
      <c r="J40" s="109">
        <v>2212000</v>
      </c>
      <c r="K40" s="110">
        <v>2212370</v>
      </c>
      <c r="L40" s="109"/>
      <c r="M40" s="110"/>
      <c r="N40" s="109"/>
      <c r="O40" s="110"/>
      <c r="P40" s="109">
        <f t="shared" si="19"/>
        <v>2212000</v>
      </c>
      <c r="Q40" s="110">
        <f t="shared" si="20"/>
        <v>2212370</v>
      </c>
      <c r="R40" s="54">
        <f t="shared" si="21"/>
        <v>0</v>
      </c>
      <c r="S40" s="55">
        <f t="shared" si="22"/>
        <v>0</v>
      </c>
      <c r="T40" s="54">
        <f t="shared" si="23"/>
        <v>55.300000000000004</v>
      </c>
      <c r="U40" s="56">
        <f t="shared" si="24"/>
        <v>55.309249999999999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160519000</v>
      </c>
      <c r="C42" s="111">
        <f>SUM(C37:C41)</f>
        <v>0</v>
      </c>
      <c r="D42" s="111"/>
      <c r="E42" s="111">
        <f t="shared" si="18"/>
        <v>160519000</v>
      </c>
      <c r="F42" s="112">
        <f t="shared" ref="F42:O42" si="25">SUM(F37:F41)</f>
        <v>149077000</v>
      </c>
      <c r="G42" s="113">
        <f t="shared" si="25"/>
        <v>22125000</v>
      </c>
      <c r="H42" s="112">
        <f t="shared" si="25"/>
        <v>0</v>
      </c>
      <c r="I42" s="113">
        <f t="shared" si="25"/>
        <v>519601</v>
      </c>
      <c r="J42" s="112">
        <f t="shared" si="25"/>
        <v>15323000</v>
      </c>
      <c r="K42" s="113">
        <f t="shared" si="25"/>
        <v>15397656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15323000</v>
      </c>
      <c r="Q42" s="113">
        <f t="shared" si="20"/>
        <v>15917257</v>
      </c>
      <c r="R42" s="58">
        <f t="shared" si="21"/>
        <v>0</v>
      </c>
      <c r="S42" s="59">
        <f t="shared" si="22"/>
        <v>2863.3615023835596</v>
      </c>
      <c r="T42" s="58">
        <f>IF((+$E37+$E40) =0,0,(P42   /(+$E37+$E40) )*100)</f>
        <v>44.414492753623186</v>
      </c>
      <c r="U42" s="60">
        <f>IF((+$E37+$E40) =0,0,(Q42   /(+$E37+$E40) )*100)</f>
        <v>46.136976811594202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20000000</v>
      </c>
      <c r="C54" s="108"/>
      <c r="D54" s="108"/>
      <c r="E54" s="108">
        <f t="shared" si="26"/>
        <v>20000000</v>
      </c>
      <c r="F54" s="109">
        <v>20000000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20000000</v>
      </c>
      <c r="C55" s="111">
        <f>SUM(C44:C54)</f>
        <v>0</v>
      </c>
      <c r="D55" s="111"/>
      <c r="E55" s="111">
        <f t="shared" si="26"/>
        <v>20000000</v>
      </c>
      <c r="F55" s="112">
        <f t="shared" ref="F55:O55" si="33">SUM(F44:F54)</f>
        <v>20000000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239001000</v>
      </c>
      <c r="C69" s="120">
        <f>SUM(C9:C16,C19:C25,C28:C31,C34,C37:C41,C44:C54,C57:C60,C63:C67)</f>
        <v>0</v>
      </c>
      <c r="D69" s="120"/>
      <c r="E69" s="120">
        <f t="shared" si="35"/>
        <v>239001000</v>
      </c>
      <c r="F69" s="121">
        <f t="shared" ref="F69:O69" si="43">SUM(F9:F16,F19:F25,F28:F31,F34,F37:F41,F44:F54,F57:F60,F63:F67)</f>
        <v>227559000</v>
      </c>
      <c r="G69" s="122">
        <f t="shared" si="43"/>
        <v>53201000</v>
      </c>
      <c r="H69" s="121">
        <f t="shared" si="43"/>
        <v>1778000</v>
      </c>
      <c r="I69" s="122">
        <f t="shared" si="43"/>
        <v>5646396</v>
      </c>
      <c r="J69" s="121">
        <f t="shared" si="43"/>
        <v>19141000</v>
      </c>
      <c r="K69" s="122">
        <f t="shared" si="43"/>
        <v>27777236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20919000</v>
      </c>
      <c r="Q69" s="122">
        <f t="shared" si="37"/>
        <v>33423632</v>
      </c>
      <c r="R69" s="67">
        <f t="shared" si="38"/>
        <v>976.54668166479189</v>
      </c>
      <c r="S69" s="68">
        <f t="shared" si="39"/>
        <v>391.94629636320229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22.992460047042272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36.736532500934246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406479000</v>
      </c>
      <c r="C71" s="108"/>
      <c r="D71" s="108"/>
      <c r="E71" s="108">
        <f>$B71      +$C71      +$D71</f>
        <v>406479000</v>
      </c>
      <c r="F71" s="109">
        <v>406479000</v>
      </c>
      <c r="G71" s="110">
        <v>346734000</v>
      </c>
      <c r="H71" s="109">
        <v>144842000</v>
      </c>
      <c r="I71" s="110">
        <v>135025300</v>
      </c>
      <c r="J71" s="109">
        <v>164666000</v>
      </c>
      <c r="K71" s="110">
        <v>208083295</v>
      </c>
      <c r="L71" s="109"/>
      <c r="M71" s="110"/>
      <c r="N71" s="109"/>
      <c r="O71" s="110"/>
      <c r="P71" s="109">
        <f>$H71      +$J71      +$L71      +$N71</f>
        <v>309508000</v>
      </c>
      <c r="Q71" s="110">
        <f>$I71      +$K71      +$M71      +$O71</f>
        <v>343108595</v>
      </c>
      <c r="R71" s="54">
        <f>IF(($H71      =0),0,((($J71      -$H71      )/$H71      )*100))</f>
        <v>13.686637853661232</v>
      </c>
      <c r="S71" s="55">
        <f>IF(($I71      =0),0,((($K71      -$I71      )/$I71      )*100))</f>
        <v>54.106893300736971</v>
      </c>
      <c r="T71" s="54">
        <f>IF(($E71      =0),0,(($P71      /$E71      )*100))</f>
        <v>76.143663018261705</v>
      </c>
      <c r="U71" s="56">
        <f>IF(($E71      =0),0,(($Q71      /$E71      )*100))</f>
        <v>84.409919085610824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406479000</v>
      </c>
      <c r="C73" s="117">
        <f>SUM(C71:C72)</f>
        <v>0</v>
      </c>
      <c r="D73" s="117"/>
      <c r="E73" s="117">
        <f>$B73      +$C73      +$D73</f>
        <v>406479000</v>
      </c>
      <c r="F73" s="118">
        <f t="shared" ref="F73:O73" si="44">SUM(F71:F72)</f>
        <v>406479000</v>
      </c>
      <c r="G73" s="119">
        <f t="shared" si="44"/>
        <v>346734000</v>
      </c>
      <c r="H73" s="118">
        <f t="shared" si="44"/>
        <v>144842000</v>
      </c>
      <c r="I73" s="119">
        <f t="shared" si="44"/>
        <v>135025300</v>
      </c>
      <c r="J73" s="118">
        <f t="shared" si="44"/>
        <v>164666000</v>
      </c>
      <c r="K73" s="119">
        <f t="shared" si="44"/>
        <v>208083295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309508000</v>
      </c>
      <c r="Q73" s="119">
        <f>$I73      +$K73      +$M73      +$O73</f>
        <v>343108595</v>
      </c>
      <c r="R73" s="63">
        <f>IF(($H73      =0),0,((($J73      -$H73      )/$H73      )*100))</f>
        <v>13.686637853661232</v>
      </c>
      <c r="S73" s="64">
        <f>IF(($I73      =0),0,((($K73      -$I73      )/$I73      )*100))</f>
        <v>54.106893300736971</v>
      </c>
      <c r="T73" s="63">
        <f>IF(($E71      =0),0,(($P71      /$E71      )*100))</f>
        <v>76.143663018261705</v>
      </c>
      <c r="U73" s="65">
        <f>IF($E71   =0,0,($Q71   /$E71 )*100)</f>
        <v>84.409919085610824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406479000</v>
      </c>
      <c r="C74" s="120">
        <f>SUM(C71:C72)</f>
        <v>0</v>
      </c>
      <c r="D74" s="120"/>
      <c r="E74" s="120">
        <f>$B74      +$C74      +$D74</f>
        <v>406479000</v>
      </c>
      <c r="F74" s="121">
        <f t="shared" ref="F74:O74" si="45">SUM(F71:F72)</f>
        <v>406479000</v>
      </c>
      <c r="G74" s="122">
        <f t="shared" si="45"/>
        <v>346734000</v>
      </c>
      <c r="H74" s="121">
        <f t="shared" si="45"/>
        <v>144842000</v>
      </c>
      <c r="I74" s="122">
        <f t="shared" si="45"/>
        <v>135025300</v>
      </c>
      <c r="J74" s="121">
        <f t="shared" si="45"/>
        <v>164666000</v>
      </c>
      <c r="K74" s="122">
        <f t="shared" si="45"/>
        <v>208083295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309508000</v>
      </c>
      <c r="Q74" s="122">
        <f>$I74      +$K74      +$M74      +$O74</f>
        <v>343108595</v>
      </c>
      <c r="R74" s="67">
        <f>IF(($H74      =0),0,((($J74      -$H74      )/$H74      )*100))</f>
        <v>13.686637853661232</v>
      </c>
      <c r="S74" s="68">
        <f>IF(($I74      =0),0,((($K74      -$I74      )/$I74      )*100))</f>
        <v>54.106893300736971</v>
      </c>
      <c r="T74" s="67">
        <f>IF(($E71      =0),0,(($P71      /$E71      )*100))</f>
        <v>76.143663018261705</v>
      </c>
      <c r="U74" s="71">
        <f>IF($E71   =0,0,($Q71   /$E71 )*100)</f>
        <v>84.409919085610824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645480000</v>
      </c>
      <c r="C75" s="120">
        <f>SUM(C9:C16,C19:C25,C28:C31,C34,C37:C41,C44:C54,C57:C60,C63:C67,C71:C72)</f>
        <v>0</v>
      </c>
      <c r="D75" s="120"/>
      <c r="E75" s="120">
        <f>$B75      +$C75      +$D75</f>
        <v>645480000</v>
      </c>
      <c r="F75" s="121">
        <f t="shared" ref="F75:O75" si="46">SUM(F9:F16,F19:F25,F28:F31,F34,F37:F41,F44:F54,F57:F60,F63:F67,F71:F72)</f>
        <v>634038000</v>
      </c>
      <c r="G75" s="122">
        <f t="shared" si="46"/>
        <v>399935000</v>
      </c>
      <c r="H75" s="121">
        <f t="shared" si="46"/>
        <v>146620000</v>
      </c>
      <c r="I75" s="122">
        <f t="shared" si="46"/>
        <v>140671696</v>
      </c>
      <c r="J75" s="121">
        <f t="shared" si="46"/>
        <v>183807000</v>
      </c>
      <c r="K75" s="122">
        <f t="shared" si="46"/>
        <v>235860531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330427000</v>
      </c>
      <c r="Q75" s="122">
        <f>$I75      +$K75      +$M75      +$O75</f>
        <v>376532227</v>
      </c>
      <c r="R75" s="67">
        <f>IF(($H75      =0),0,((($J75      -$H75      )/$H75      )*100))</f>
        <v>25.362842722684491</v>
      </c>
      <c r="S75" s="68">
        <f>IF(($I75      =0),0,((($K75      -$I75      )/$I75      )*100))</f>
        <v>67.667368565741896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66.4226944423784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75.690803299153103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dzvIOISbgbzW1I6dfP37qjH3MSpZENf3nbU9HD+RcMAJuneJV3vFSdIKgZMuii3ocKheFOri+9Wg6cy1XHAkKg==" saltValue="SmPLBJTrBpYN7m1Ecnv0J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1100000</v>
      </c>
      <c r="C10" s="108"/>
      <c r="D10" s="108"/>
      <c r="E10" s="108">
        <f t="shared" ref="E10:E17" si="0">$B10      +$C10      +$D10</f>
        <v>1100000</v>
      </c>
      <c r="F10" s="109">
        <v>1100000</v>
      </c>
      <c r="G10" s="110">
        <v>1100000</v>
      </c>
      <c r="H10" s="109">
        <v>126000</v>
      </c>
      <c r="I10" s="110">
        <v>275000</v>
      </c>
      <c r="J10" s="109">
        <v>426000</v>
      </c>
      <c r="K10" s="110">
        <v>275000</v>
      </c>
      <c r="L10" s="109"/>
      <c r="M10" s="110"/>
      <c r="N10" s="109"/>
      <c r="O10" s="110"/>
      <c r="P10" s="109">
        <f t="shared" ref="P10:P17" si="1">$H10      +$J10      +$L10      +$N10</f>
        <v>552000</v>
      </c>
      <c r="Q10" s="110">
        <f t="shared" ref="Q10:Q17" si="2">$I10      +$K10      +$M10      +$O10</f>
        <v>550000</v>
      </c>
      <c r="R10" s="54">
        <f t="shared" ref="R10:R17" si="3">IF(($H10      =0),0,((($J10      -$H10      )/$H10      )*100))</f>
        <v>238.0952380952381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50.18181818181818</v>
      </c>
      <c r="U10" s="56">
        <f t="shared" ref="U10:U16" si="6">IF(($E10      =0),0,(($Q10      /$E10      )*100))</f>
        <v>50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3000000</v>
      </c>
      <c r="C11" s="108"/>
      <c r="D11" s="108"/>
      <c r="E11" s="108">
        <f t="shared" si="0"/>
        <v>3000000</v>
      </c>
      <c r="F11" s="109">
        <v>3000000</v>
      </c>
      <c r="G11" s="110">
        <v>2000000</v>
      </c>
      <c r="H11" s="109">
        <v>688000</v>
      </c>
      <c r="I11" s="110">
        <v>438828</v>
      </c>
      <c r="J11" s="109">
        <v>580000</v>
      </c>
      <c r="K11" s="110">
        <v>1061172</v>
      </c>
      <c r="L11" s="109"/>
      <c r="M11" s="110"/>
      <c r="N11" s="109"/>
      <c r="O11" s="110"/>
      <c r="P11" s="109">
        <f t="shared" si="1"/>
        <v>1268000</v>
      </c>
      <c r="Q11" s="110">
        <f t="shared" si="2"/>
        <v>1500000</v>
      </c>
      <c r="R11" s="54">
        <f t="shared" si="3"/>
        <v>-15.697674418604651</v>
      </c>
      <c r="S11" s="55">
        <f t="shared" si="4"/>
        <v>141.81957395608302</v>
      </c>
      <c r="T11" s="54">
        <f t="shared" si="5"/>
        <v>42.266666666666666</v>
      </c>
      <c r="U11" s="56">
        <f t="shared" si="6"/>
        <v>50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4100000</v>
      </c>
      <c r="C17" s="111">
        <f>SUM(C9:C16)</f>
        <v>0</v>
      </c>
      <c r="D17" s="111"/>
      <c r="E17" s="111">
        <f t="shared" si="0"/>
        <v>4100000</v>
      </c>
      <c r="F17" s="112">
        <f t="shared" ref="F17:O17" si="7">SUM(F9:F16)</f>
        <v>4100000</v>
      </c>
      <c r="G17" s="113">
        <f t="shared" si="7"/>
        <v>3100000</v>
      </c>
      <c r="H17" s="112">
        <f t="shared" si="7"/>
        <v>814000</v>
      </c>
      <c r="I17" s="113">
        <f t="shared" si="7"/>
        <v>713828</v>
      </c>
      <c r="J17" s="112">
        <f t="shared" si="7"/>
        <v>1006000</v>
      </c>
      <c r="K17" s="113">
        <f t="shared" si="7"/>
        <v>1336172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1820000</v>
      </c>
      <c r="Q17" s="113">
        <f t="shared" si="2"/>
        <v>2050000</v>
      </c>
      <c r="R17" s="58">
        <f t="shared" si="3"/>
        <v>23.587223587223587</v>
      </c>
      <c r="S17" s="59">
        <f t="shared" si="4"/>
        <v>87.184027524837916</v>
      </c>
      <c r="T17" s="58">
        <f>IF((SUM($E9:$E14))=0,0,(P17/(SUM($E9:$E14))*100))</f>
        <v>44.390243902439025</v>
      </c>
      <c r="U17" s="60">
        <f>IF((SUM($E9:$E14))=0,0,(Q17/(SUM($E9:$E14))*100))</f>
        <v>50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2757000</v>
      </c>
      <c r="C31" s="108"/>
      <c r="D31" s="108"/>
      <c r="E31" s="108">
        <f>$B31      +$C31      +$D31</f>
        <v>2757000</v>
      </c>
      <c r="F31" s="109">
        <v>2757000</v>
      </c>
      <c r="G31" s="110">
        <v>1930000</v>
      </c>
      <c r="H31" s="109">
        <v>383000</v>
      </c>
      <c r="I31" s="110">
        <v>370490</v>
      </c>
      <c r="J31" s="109">
        <v>904000</v>
      </c>
      <c r="K31" s="110">
        <v>873480</v>
      </c>
      <c r="L31" s="109"/>
      <c r="M31" s="110"/>
      <c r="N31" s="109"/>
      <c r="O31" s="110"/>
      <c r="P31" s="109">
        <f>$H31      +$J31      +$L31      +$N31</f>
        <v>1287000</v>
      </c>
      <c r="Q31" s="110">
        <f>$I31      +$K31      +$M31      +$O31</f>
        <v>1243970</v>
      </c>
      <c r="R31" s="54">
        <f>IF(($H31      =0),0,((($J31      -$H31      )/$H31      )*100))</f>
        <v>136.0313315926893</v>
      </c>
      <c r="S31" s="55">
        <f>IF(($I31      =0),0,((($K31      -$I31      )/$I31      )*100))</f>
        <v>135.7634484061648</v>
      </c>
      <c r="T31" s="54">
        <f>IF(($E31      =0),0,(($P31      /$E31      )*100))</f>
        <v>46.681175190424376</v>
      </c>
      <c r="U31" s="56">
        <f>IF(($E31      =0),0,(($Q31      /$E31      )*100))</f>
        <v>45.120420747188973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2757000</v>
      </c>
      <c r="C32" s="111">
        <f>SUM(C28:C31)</f>
        <v>0</v>
      </c>
      <c r="D32" s="111"/>
      <c r="E32" s="111">
        <f>$B32      +$C32      +$D32</f>
        <v>2757000</v>
      </c>
      <c r="F32" s="112">
        <f t="shared" ref="F32:O32" si="16">SUM(F28:F31)</f>
        <v>2757000</v>
      </c>
      <c r="G32" s="113">
        <f t="shared" si="16"/>
        <v>1930000</v>
      </c>
      <c r="H32" s="112">
        <f t="shared" si="16"/>
        <v>383000</v>
      </c>
      <c r="I32" s="113">
        <f t="shared" si="16"/>
        <v>370490</v>
      </c>
      <c r="J32" s="112">
        <f t="shared" si="16"/>
        <v>904000</v>
      </c>
      <c r="K32" s="113">
        <f t="shared" si="16"/>
        <v>873480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1287000</v>
      </c>
      <c r="Q32" s="113">
        <f>$I32      +$K32      +$M32      +$O32</f>
        <v>1243970</v>
      </c>
      <c r="R32" s="58">
        <f>IF(($H32      =0),0,((($J32      -$H32      )/$H32      )*100))</f>
        <v>136.0313315926893</v>
      </c>
      <c r="S32" s="59">
        <f>IF(($I32      =0),0,((($K32      -$I32      )/$I32      )*100))</f>
        <v>135.7634484061648</v>
      </c>
      <c r="T32" s="58">
        <f>IF($E32   =0,0,($P32   /$E32   )*100)</f>
        <v>46.681175190424376</v>
      </c>
      <c r="U32" s="60">
        <f>IF($E32   =0,0,($Q32   /$E32   )*100)</f>
        <v>45.120420747188973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1928000</v>
      </c>
      <c r="C34" s="108"/>
      <c r="D34" s="108"/>
      <c r="E34" s="108">
        <f>$B34      +$C34      +$D34</f>
        <v>1928000</v>
      </c>
      <c r="F34" s="109">
        <v>1928000</v>
      </c>
      <c r="G34" s="110">
        <v>1350000</v>
      </c>
      <c r="H34" s="109">
        <v>482000</v>
      </c>
      <c r="I34" s="110">
        <v>482000</v>
      </c>
      <c r="J34" s="109">
        <v>714000</v>
      </c>
      <c r="K34" s="110">
        <v>482000</v>
      </c>
      <c r="L34" s="109"/>
      <c r="M34" s="110"/>
      <c r="N34" s="109"/>
      <c r="O34" s="110"/>
      <c r="P34" s="109">
        <f>$H34      +$J34      +$L34      +$N34</f>
        <v>1196000</v>
      </c>
      <c r="Q34" s="110">
        <f>$I34      +$K34      +$M34      +$O34</f>
        <v>964000</v>
      </c>
      <c r="R34" s="54">
        <f>IF(($H34      =0),0,((($J34      -$H34      )/$H34      )*100))</f>
        <v>48.132780082987551</v>
      </c>
      <c r="S34" s="55">
        <f>IF(($I34      =0),0,((($K34      -$I34      )/$I34      )*100))</f>
        <v>0</v>
      </c>
      <c r="T34" s="54">
        <f>IF(($E34      =0),0,(($P34      /$E34      )*100))</f>
        <v>62.033195020746888</v>
      </c>
      <c r="U34" s="56">
        <f>IF(($E34      =0),0,(($Q34      /$E34      )*100))</f>
        <v>50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1928000</v>
      </c>
      <c r="C35" s="111">
        <f>C34</f>
        <v>0</v>
      </c>
      <c r="D35" s="111"/>
      <c r="E35" s="111">
        <f>$B35      +$C35      +$D35</f>
        <v>1928000</v>
      </c>
      <c r="F35" s="112">
        <f t="shared" ref="F35:O35" si="17">F34</f>
        <v>1928000</v>
      </c>
      <c r="G35" s="113">
        <f t="shared" si="17"/>
        <v>1350000</v>
      </c>
      <c r="H35" s="112">
        <f t="shared" si="17"/>
        <v>482000</v>
      </c>
      <c r="I35" s="113">
        <f t="shared" si="17"/>
        <v>482000</v>
      </c>
      <c r="J35" s="112">
        <f t="shared" si="17"/>
        <v>714000</v>
      </c>
      <c r="K35" s="113">
        <f t="shared" si="17"/>
        <v>482000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1196000</v>
      </c>
      <c r="Q35" s="113">
        <f>$I35      +$K35      +$M35      +$O35</f>
        <v>964000</v>
      </c>
      <c r="R35" s="58">
        <f>IF(($H35      =0),0,((($J35      -$H35      )/$H35      )*100))</f>
        <v>48.132780082987551</v>
      </c>
      <c r="S35" s="59">
        <f>IF(($I35      =0),0,((($K35      -$I35      )/$I35      )*100))</f>
        <v>0</v>
      </c>
      <c r="T35" s="58">
        <f>IF($E35   =0,0,($P35   /$E35   )*100)</f>
        <v>62.033195020746888</v>
      </c>
      <c r="U35" s="60">
        <f>IF($E35   =0,0,($Q35   /$E35   )*100)</f>
        <v>50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8785000</v>
      </c>
      <c r="C69" s="120">
        <f>SUM(C9:C16,C19:C25,C28:C31,C34,C37:C41,C44:C54,C57:C60,C63:C67)</f>
        <v>0</v>
      </c>
      <c r="D69" s="120"/>
      <c r="E69" s="120">
        <f t="shared" si="35"/>
        <v>8785000</v>
      </c>
      <c r="F69" s="121">
        <f t="shared" ref="F69:O69" si="43">SUM(F9:F16,F19:F25,F28:F31,F34,F37:F41,F44:F54,F57:F60,F63:F67)</f>
        <v>8785000</v>
      </c>
      <c r="G69" s="122">
        <f t="shared" si="43"/>
        <v>6380000</v>
      </c>
      <c r="H69" s="121">
        <f t="shared" si="43"/>
        <v>1679000</v>
      </c>
      <c r="I69" s="122">
        <f t="shared" si="43"/>
        <v>1566318</v>
      </c>
      <c r="J69" s="121">
        <f t="shared" si="43"/>
        <v>2624000</v>
      </c>
      <c r="K69" s="122">
        <f t="shared" si="43"/>
        <v>2691652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4303000</v>
      </c>
      <c r="Q69" s="122">
        <f t="shared" si="37"/>
        <v>4257970</v>
      </c>
      <c r="R69" s="67">
        <f t="shared" si="38"/>
        <v>56.283502084574152</v>
      </c>
      <c r="S69" s="68">
        <f t="shared" si="39"/>
        <v>71.84581930361523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48.981217985202044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48.468639726807055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8785000</v>
      </c>
      <c r="C75" s="120">
        <f>SUM(C9:C16,C19:C25,C28:C31,C34,C37:C41,C44:C54,C57:C60,C63:C67,C71:C72)</f>
        <v>0</v>
      </c>
      <c r="D75" s="120"/>
      <c r="E75" s="120">
        <f>$B75      +$C75      +$D75</f>
        <v>8785000</v>
      </c>
      <c r="F75" s="121">
        <f t="shared" ref="F75:O75" si="46">SUM(F9:F16,F19:F25,F28:F31,F34,F37:F41,F44:F54,F57:F60,F63:F67,F71:F72)</f>
        <v>8785000</v>
      </c>
      <c r="G75" s="122">
        <f t="shared" si="46"/>
        <v>6380000</v>
      </c>
      <c r="H75" s="121">
        <f t="shared" si="46"/>
        <v>1679000</v>
      </c>
      <c r="I75" s="122">
        <f t="shared" si="46"/>
        <v>1566318</v>
      </c>
      <c r="J75" s="121">
        <f t="shared" si="46"/>
        <v>2624000</v>
      </c>
      <c r="K75" s="122">
        <f t="shared" si="46"/>
        <v>2691652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4303000</v>
      </c>
      <c r="Q75" s="122">
        <f>$I75      +$K75      +$M75      +$O75</f>
        <v>4257970</v>
      </c>
      <c r="R75" s="67">
        <f>IF(($H75      =0),0,((($J75      -$H75      )/$H75      )*100))</f>
        <v>56.283502084574152</v>
      </c>
      <c r="S75" s="68">
        <f>IF(($I75      =0),0,((($K75      -$I75      )/$I75      )*100))</f>
        <v>71.84581930361523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48.981217985202044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48.468639726807055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jEek8UcGN8NrcA9H00mzCla5pA8vz4eedYy53gcnEB2Mbu+jwMn5Z7SHl4v5JLwLPq1JKcmk8JnWKhM+fsNhBg==" saltValue="4vJKDTabbNeyHPjo4mbsL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3800000</v>
      </c>
      <c r="C10" s="108"/>
      <c r="D10" s="108"/>
      <c r="E10" s="108">
        <f t="shared" ref="E10:E17" si="0">$B10      +$C10      +$D10</f>
        <v>3800000</v>
      </c>
      <c r="F10" s="109">
        <v>3800000</v>
      </c>
      <c r="G10" s="110">
        <v>3800000</v>
      </c>
      <c r="H10" s="109">
        <v>34000</v>
      </c>
      <c r="I10" s="110"/>
      <c r="J10" s="109">
        <v>2497000</v>
      </c>
      <c r="K10" s="110"/>
      <c r="L10" s="109"/>
      <c r="M10" s="110"/>
      <c r="N10" s="109"/>
      <c r="O10" s="110"/>
      <c r="P10" s="109">
        <f t="shared" ref="P10:P17" si="1">$H10      +$J10      +$L10      +$N10</f>
        <v>2531000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7244.1176470588234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66.60526315789474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3800000</v>
      </c>
      <c r="C17" s="111">
        <f>SUM(C9:C16)</f>
        <v>0</v>
      </c>
      <c r="D17" s="111"/>
      <c r="E17" s="111">
        <f t="shared" si="0"/>
        <v>3800000</v>
      </c>
      <c r="F17" s="112">
        <f t="shared" ref="F17:O17" si="7">SUM(F9:F16)</f>
        <v>3800000</v>
      </c>
      <c r="G17" s="113">
        <f t="shared" si="7"/>
        <v>3800000</v>
      </c>
      <c r="H17" s="112">
        <f t="shared" si="7"/>
        <v>34000</v>
      </c>
      <c r="I17" s="113">
        <f t="shared" si="7"/>
        <v>0</v>
      </c>
      <c r="J17" s="112">
        <f t="shared" si="7"/>
        <v>2497000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2531000</v>
      </c>
      <c r="Q17" s="113">
        <f t="shared" si="2"/>
        <v>0</v>
      </c>
      <c r="R17" s="58">
        <f t="shared" si="3"/>
        <v>7244.1176470588234</v>
      </c>
      <c r="S17" s="59">
        <f t="shared" si="4"/>
        <v>0</v>
      </c>
      <c r="T17" s="58">
        <f>IF((SUM($E9:$E14))=0,0,(P17/(SUM($E9:$E14))*100))</f>
        <v>66.60526315789474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1930000</v>
      </c>
      <c r="C34" s="108"/>
      <c r="D34" s="108"/>
      <c r="E34" s="108">
        <f>$B34      +$C34      +$D34</f>
        <v>1930000</v>
      </c>
      <c r="F34" s="109">
        <v>1930000</v>
      </c>
      <c r="G34" s="110">
        <v>1352000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=0),0,((($J34      -$H34      )/$H34      )*100))</f>
        <v>0</v>
      </c>
      <c r="S34" s="55">
        <f>IF(($I34      =0),0,((($K34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1930000</v>
      </c>
      <c r="C35" s="111">
        <f>C34</f>
        <v>0</v>
      </c>
      <c r="D35" s="111"/>
      <c r="E35" s="111">
        <f>$B35      +$C35      +$D35</f>
        <v>1930000</v>
      </c>
      <c r="F35" s="112">
        <f t="shared" ref="F35:O35" si="17">F34</f>
        <v>1930000</v>
      </c>
      <c r="G35" s="113">
        <f t="shared" si="17"/>
        <v>1352000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=0),0,((($J35      -$H35      )/$H35      )*100))</f>
        <v>0</v>
      </c>
      <c r="S35" s="59">
        <f>IF(($I35      =0),0,((($K35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2691000</v>
      </c>
      <c r="C37" s="108"/>
      <c r="D37" s="108"/>
      <c r="E37" s="108">
        <f t="shared" ref="E37:E42" si="18">$B37      +$C37      +$D37</f>
        <v>2691000</v>
      </c>
      <c r="F37" s="109">
        <v>2691000</v>
      </c>
      <c r="G37" s="110">
        <v>1748000</v>
      </c>
      <c r="H37" s="109">
        <v>157000</v>
      </c>
      <c r="I37" s="110"/>
      <c r="J37" s="109">
        <v>1591000</v>
      </c>
      <c r="K37" s="110"/>
      <c r="L37" s="109"/>
      <c r="M37" s="110"/>
      <c r="N37" s="109"/>
      <c r="O37" s="110"/>
      <c r="P37" s="109">
        <f t="shared" ref="P37:P42" si="19">$H37      +$J37      +$L37      +$N37</f>
        <v>1748000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913.37579617834399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64.957264957264954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4498000</v>
      </c>
      <c r="C38" s="108"/>
      <c r="D38" s="108"/>
      <c r="E38" s="108">
        <f t="shared" si="18"/>
        <v>4498000</v>
      </c>
      <c r="F38" s="109">
        <v>4090000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2400000</v>
      </c>
      <c r="H40" s="109"/>
      <c r="I40" s="110"/>
      <c r="J40" s="109">
        <v>2400000</v>
      </c>
      <c r="K40" s="110"/>
      <c r="L40" s="109"/>
      <c r="M40" s="110"/>
      <c r="N40" s="109"/>
      <c r="O40" s="110"/>
      <c r="P40" s="109">
        <f t="shared" si="19"/>
        <v>2400000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60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11189000</v>
      </c>
      <c r="C42" s="111">
        <f>SUM(C37:C41)</f>
        <v>0</v>
      </c>
      <c r="D42" s="111"/>
      <c r="E42" s="111">
        <f t="shared" si="18"/>
        <v>11189000</v>
      </c>
      <c r="F42" s="112">
        <f t="shared" ref="F42:O42" si="25">SUM(F37:F41)</f>
        <v>10781000</v>
      </c>
      <c r="G42" s="113">
        <f t="shared" si="25"/>
        <v>4148000</v>
      </c>
      <c r="H42" s="112">
        <f t="shared" si="25"/>
        <v>157000</v>
      </c>
      <c r="I42" s="113">
        <f t="shared" si="25"/>
        <v>0</v>
      </c>
      <c r="J42" s="112">
        <f t="shared" si="25"/>
        <v>3991000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4148000</v>
      </c>
      <c r="Q42" s="113">
        <f t="shared" si="20"/>
        <v>0</v>
      </c>
      <c r="R42" s="58">
        <f t="shared" si="21"/>
        <v>2442.0382165605092</v>
      </c>
      <c r="S42" s="59">
        <f t="shared" si="22"/>
        <v>0</v>
      </c>
      <c r="T42" s="58">
        <f>IF((+$E37+$E40) =0,0,(P42   /(+$E37+$E40) )*100)</f>
        <v>61.993722911373482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50000000</v>
      </c>
      <c r="C45" s="108"/>
      <c r="D45" s="108"/>
      <c r="E45" s="108">
        <f t="shared" si="26"/>
        <v>50000000</v>
      </c>
      <c r="F45" s="109">
        <v>50000000</v>
      </c>
      <c r="G45" s="110">
        <v>45000000</v>
      </c>
      <c r="H45" s="109">
        <v>15000000</v>
      </c>
      <c r="I45" s="110"/>
      <c r="J45" s="109">
        <v>21335000</v>
      </c>
      <c r="K45" s="110"/>
      <c r="L45" s="109"/>
      <c r="M45" s="110"/>
      <c r="N45" s="109"/>
      <c r="O45" s="110"/>
      <c r="P45" s="109">
        <f t="shared" si="27"/>
        <v>36335000</v>
      </c>
      <c r="Q45" s="110">
        <f t="shared" si="28"/>
        <v>0</v>
      </c>
      <c r="R45" s="54">
        <f t="shared" si="29"/>
        <v>42.233333333333334</v>
      </c>
      <c r="S45" s="55">
        <f t="shared" si="30"/>
        <v>0</v>
      </c>
      <c r="T45" s="54">
        <f t="shared" si="31"/>
        <v>72.67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45000000</v>
      </c>
      <c r="C53" s="108"/>
      <c r="D53" s="108"/>
      <c r="E53" s="108">
        <f t="shared" si="26"/>
        <v>45000000</v>
      </c>
      <c r="F53" s="109">
        <v>45000000</v>
      </c>
      <c r="G53" s="110">
        <v>35000000</v>
      </c>
      <c r="H53" s="109">
        <v>7715000</v>
      </c>
      <c r="I53" s="110"/>
      <c r="J53" s="109">
        <v>18541000</v>
      </c>
      <c r="K53" s="110"/>
      <c r="L53" s="109"/>
      <c r="M53" s="110"/>
      <c r="N53" s="109"/>
      <c r="O53" s="110"/>
      <c r="P53" s="109">
        <f t="shared" si="27"/>
        <v>26256000</v>
      </c>
      <c r="Q53" s="110">
        <f t="shared" si="28"/>
        <v>0</v>
      </c>
      <c r="R53" s="54">
        <f t="shared" si="29"/>
        <v>140.32404406999353</v>
      </c>
      <c r="S53" s="55">
        <f t="shared" si="30"/>
        <v>0</v>
      </c>
      <c r="T53" s="54">
        <f t="shared" si="31"/>
        <v>58.346666666666671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95000000</v>
      </c>
      <c r="C55" s="111">
        <f>SUM(C44:C54)</f>
        <v>0</v>
      </c>
      <c r="D55" s="111"/>
      <c r="E55" s="111">
        <f t="shared" si="26"/>
        <v>95000000</v>
      </c>
      <c r="F55" s="112">
        <f t="shared" ref="F55:O55" si="33">SUM(F44:F54)</f>
        <v>95000000</v>
      </c>
      <c r="G55" s="113">
        <f t="shared" si="33"/>
        <v>80000000</v>
      </c>
      <c r="H55" s="112">
        <f t="shared" si="33"/>
        <v>22715000</v>
      </c>
      <c r="I55" s="113">
        <f t="shared" si="33"/>
        <v>0</v>
      </c>
      <c r="J55" s="112">
        <f t="shared" si="33"/>
        <v>39876000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62591000</v>
      </c>
      <c r="Q55" s="113">
        <f t="shared" si="28"/>
        <v>0</v>
      </c>
      <c r="R55" s="58">
        <f t="shared" si="29"/>
        <v>75.54919656614571</v>
      </c>
      <c r="S55" s="59">
        <f t="shared" si="30"/>
        <v>0</v>
      </c>
      <c r="T55" s="58">
        <f>IF((+$E45+$E47+$E49+$E50+$E53) =0,0,(P55   /(+$E45+$E47+$E49+$E50+$E53) )*100)</f>
        <v>65.885263157894741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111919000</v>
      </c>
      <c r="C69" s="120">
        <f>SUM(C9:C16,C19:C25,C28:C31,C34,C37:C41,C44:C54,C57:C60,C63:C67)</f>
        <v>0</v>
      </c>
      <c r="D69" s="120"/>
      <c r="E69" s="120">
        <f t="shared" si="35"/>
        <v>111919000</v>
      </c>
      <c r="F69" s="121">
        <f t="shared" ref="F69:O69" si="43">SUM(F9:F16,F19:F25,F28:F31,F34,F37:F41,F44:F54,F57:F60,F63:F67)</f>
        <v>111511000</v>
      </c>
      <c r="G69" s="122">
        <f t="shared" si="43"/>
        <v>89300000</v>
      </c>
      <c r="H69" s="121">
        <f t="shared" si="43"/>
        <v>22906000</v>
      </c>
      <c r="I69" s="122">
        <f t="shared" si="43"/>
        <v>0</v>
      </c>
      <c r="J69" s="121">
        <f t="shared" si="43"/>
        <v>46364000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69270000</v>
      </c>
      <c r="Q69" s="122">
        <f t="shared" si="37"/>
        <v>0</v>
      </c>
      <c r="R69" s="67">
        <f t="shared" si="38"/>
        <v>102.40984894787393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64.484597983634487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63581000</v>
      </c>
      <c r="C71" s="108"/>
      <c r="D71" s="108"/>
      <c r="E71" s="108">
        <f>$B71      +$C71      +$D71</f>
        <v>63581000</v>
      </c>
      <c r="F71" s="109">
        <v>63581000</v>
      </c>
      <c r="G71" s="110">
        <v>57791000</v>
      </c>
      <c r="H71" s="109">
        <v>21273000</v>
      </c>
      <c r="I71" s="110"/>
      <c r="J71" s="109">
        <v>18382000</v>
      </c>
      <c r="K71" s="110"/>
      <c r="L71" s="109"/>
      <c r="M71" s="110"/>
      <c r="N71" s="109"/>
      <c r="O71" s="110"/>
      <c r="P71" s="109">
        <f>$H71      +$J71      +$L71      +$N71</f>
        <v>39655000</v>
      </c>
      <c r="Q71" s="110">
        <f>$I71      +$K71      +$M71      +$O71</f>
        <v>0</v>
      </c>
      <c r="R71" s="54">
        <f>IF(($H71      =0),0,((($J71      -$H71      )/$H71      )*100))</f>
        <v>-13.589996709443897</v>
      </c>
      <c r="S71" s="55">
        <f>IF(($I71      =0),0,((($K71      -$I71      )/$I71      )*100))</f>
        <v>0</v>
      </c>
      <c r="T71" s="54">
        <f>IF(($E71      =0),0,(($P71      /$E71      )*100))</f>
        <v>62.36926125729385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63581000</v>
      </c>
      <c r="C73" s="117">
        <f>SUM(C71:C72)</f>
        <v>0</v>
      </c>
      <c r="D73" s="117"/>
      <c r="E73" s="117">
        <f>$B73      +$C73      +$D73</f>
        <v>63581000</v>
      </c>
      <c r="F73" s="118">
        <f t="shared" ref="F73:O73" si="44">SUM(F71:F72)</f>
        <v>63581000</v>
      </c>
      <c r="G73" s="119">
        <f t="shared" si="44"/>
        <v>57791000</v>
      </c>
      <c r="H73" s="118">
        <f t="shared" si="44"/>
        <v>21273000</v>
      </c>
      <c r="I73" s="119">
        <f t="shared" si="44"/>
        <v>0</v>
      </c>
      <c r="J73" s="118">
        <f t="shared" si="44"/>
        <v>18382000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39655000</v>
      </c>
      <c r="Q73" s="119">
        <f>$I73      +$K73      +$M73      +$O73</f>
        <v>0</v>
      </c>
      <c r="R73" s="63">
        <f>IF(($H73      =0),0,((($J73      -$H73      )/$H73      )*100))</f>
        <v>-13.589996709443897</v>
      </c>
      <c r="S73" s="64">
        <f>IF(($I73      =0),0,((($K73      -$I73      )/$I73      )*100))</f>
        <v>0</v>
      </c>
      <c r="T73" s="63">
        <f>IF(($E71      =0),0,(($P71      /$E71      )*100))</f>
        <v>62.36926125729385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63581000</v>
      </c>
      <c r="C74" s="120">
        <f>SUM(C71:C72)</f>
        <v>0</v>
      </c>
      <c r="D74" s="120"/>
      <c r="E74" s="120">
        <f>$B74      +$C74      +$D74</f>
        <v>63581000</v>
      </c>
      <c r="F74" s="121">
        <f t="shared" ref="F74:O74" si="45">SUM(F71:F72)</f>
        <v>63581000</v>
      </c>
      <c r="G74" s="122">
        <f t="shared" si="45"/>
        <v>57791000</v>
      </c>
      <c r="H74" s="121">
        <f t="shared" si="45"/>
        <v>21273000</v>
      </c>
      <c r="I74" s="122">
        <f t="shared" si="45"/>
        <v>0</v>
      </c>
      <c r="J74" s="121">
        <f t="shared" si="45"/>
        <v>18382000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39655000</v>
      </c>
      <c r="Q74" s="122">
        <f>$I74      +$K74      +$M74      +$O74</f>
        <v>0</v>
      </c>
      <c r="R74" s="67">
        <f>IF(($H74      =0),0,((($J74      -$H74      )/$H74      )*100))</f>
        <v>-13.589996709443897</v>
      </c>
      <c r="S74" s="68">
        <f>IF(($I74      =0),0,((($K74      -$I74      )/$I74      )*100))</f>
        <v>0</v>
      </c>
      <c r="T74" s="67">
        <f>IF(($E71      =0),0,(($P71      /$E71      )*100))</f>
        <v>62.36926125729385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175500000</v>
      </c>
      <c r="C75" s="120">
        <f>SUM(C9:C16,C19:C25,C28:C31,C34,C37:C41,C44:C54,C57:C60,C63:C67,C71:C72)</f>
        <v>0</v>
      </c>
      <c r="D75" s="120"/>
      <c r="E75" s="120">
        <f>$B75      +$C75      +$D75</f>
        <v>175500000</v>
      </c>
      <c r="F75" s="121">
        <f t="shared" ref="F75:O75" si="46">SUM(F9:F16,F19:F25,F28:F31,F34,F37:F41,F44:F54,F57:F60,F63:F67,F71:F72)</f>
        <v>175092000</v>
      </c>
      <c r="G75" s="122">
        <f t="shared" si="46"/>
        <v>147091000</v>
      </c>
      <c r="H75" s="121">
        <f t="shared" si="46"/>
        <v>44179000</v>
      </c>
      <c r="I75" s="122">
        <f t="shared" si="46"/>
        <v>0</v>
      </c>
      <c r="J75" s="121">
        <f t="shared" si="46"/>
        <v>64746000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108925000</v>
      </c>
      <c r="Q75" s="122">
        <f>$I75      +$K75      +$M75      +$O75</f>
        <v>0</v>
      </c>
      <c r="R75" s="67">
        <f>IF(($H75      =0),0,((($J75      -$H75      )/$H75      )*100))</f>
        <v>46.553792525860707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63.698085402509911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fVVMtlEc596E66UbwBsziMyericRDj/oT+se8hiR1cgmIOnIls5teYna3tsLbMTc1TNermd6xOo9lz38DLyLXA==" saltValue="Gbp48I50Ja3RnDhqs4y9J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82000</v>
      </c>
      <c r="I10" s="110"/>
      <c r="J10" s="109">
        <v>123000</v>
      </c>
      <c r="K10" s="110"/>
      <c r="L10" s="109"/>
      <c r="M10" s="110"/>
      <c r="N10" s="109"/>
      <c r="O10" s="110"/>
      <c r="P10" s="109">
        <f t="shared" ref="P10:P17" si="1">$H10      +$J10      +$L10      +$N10</f>
        <v>205000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50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6.833333333333333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82000</v>
      </c>
      <c r="I17" s="113">
        <f t="shared" si="7"/>
        <v>0</v>
      </c>
      <c r="J17" s="112">
        <f t="shared" si="7"/>
        <v>123000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205000</v>
      </c>
      <c r="Q17" s="113">
        <f t="shared" si="2"/>
        <v>0</v>
      </c>
      <c r="R17" s="58">
        <f t="shared" si="3"/>
        <v>50</v>
      </c>
      <c r="S17" s="59">
        <f t="shared" si="4"/>
        <v>0</v>
      </c>
      <c r="T17" s="58">
        <f>IF((SUM($E9:$E14))=0,0,(P17/(SUM($E9:$E14))*100))</f>
        <v>6.833333333333333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16968000</v>
      </c>
      <c r="C23" s="108"/>
      <c r="D23" s="108"/>
      <c r="E23" s="108">
        <f t="shared" si="8"/>
        <v>16968000</v>
      </c>
      <c r="F23" s="109">
        <v>16968000</v>
      </c>
      <c r="G23" s="110">
        <v>11029000</v>
      </c>
      <c r="H23" s="109">
        <v>908000</v>
      </c>
      <c r="I23" s="110"/>
      <c r="J23" s="109">
        <v>1470000</v>
      </c>
      <c r="K23" s="110"/>
      <c r="L23" s="109"/>
      <c r="M23" s="110"/>
      <c r="N23" s="109"/>
      <c r="O23" s="110"/>
      <c r="P23" s="109">
        <f t="shared" si="9"/>
        <v>2378000</v>
      </c>
      <c r="Q23" s="110">
        <f t="shared" si="10"/>
        <v>0</v>
      </c>
      <c r="R23" s="54">
        <f t="shared" si="11"/>
        <v>61.894273127753308</v>
      </c>
      <c r="S23" s="55">
        <f t="shared" si="12"/>
        <v>0</v>
      </c>
      <c r="T23" s="54">
        <f t="shared" si="13"/>
        <v>14.014615747289014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16968000</v>
      </c>
      <c r="C26" s="111">
        <f>SUM(C19:C25)</f>
        <v>0</v>
      </c>
      <c r="D26" s="111"/>
      <c r="E26" s="111">
        <f t="shared" si="8"/>
        <v>16968000</v>
      </c>
      <c r="F26" s="112">
        <f t="shared" ref="F26:O26" si="15">SUM(F19:F25)</f>
        <v>16968000</v>
      </c>
      <c r="G26" s="113">
        <f t="shared" si="15"/>
        <v>11029000</v>
      </c>
      <c r="H26" s="112">
        <f t="shared" si="15"/>
        <v>908000</v>
      </c>
      <c r="I26" s="113">
        <f t="shared" si="15"/>
        <v>0</v>
      </c>
      <c r="J26" s="112">
        <f t="shared" si="15"/>
        <v>1470000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2378000</v>
      </c>
      <c r="Q26" s="113">
        <f t="shared" si="10"/>
        <v>0</v>
      </c>
      <c r="R26" s="58">
        <f t="shared" si="11"/>
        <v>61.894273127753308</v>
      </c>
      <c r="S26" s="59">
        <f t="shared" si="12"/>
        <v>0</v>
      </c>
      <c r="T26" s="58">
        <f>IF(($E26-$E21-$E25)   =0,0,($P26   /($E26-$E21-$E25)   )*100)</f>
        <v>14.014615747289014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2159000</v>
      </c>
      <c r="C34" s="108"/>
      <c r="D34" s="108"/>
      <c r="E34" s="108">
        <f>$B34      +$C34      +$D34</f>
        <v>2159000</v>
      </c>
      <c r="F34" s="109">
        <v>2159000</v>
      </c>
      <c r="G34" s="110">
        <v>1511000</v>
      </c>
      <c r="H34" s="109">
        <v>540000</v>
      </c>
      <c r="I34" s="110"/>
      <c r="J34" s="109">
        <v>886000</v>
      </c>
      <c r="K34" s="110"/>
      <c r="L34" s="109"/>
      <c r="M34" s="110"/>
      <c r="N34" s="109"/>
      <c r="O34" s="110"/>
      <c r="P34" s="109">
        <f>$H34      +$J34      +$L34      +$N34</f>
        <v>1426000</v>
      </c>
      <c r="Q34" s="110">
        <f>$I34      +$K34      +$M34      +$O34</f>
        <v>0</v>
      </c>
      <c r="R34" s="54">
        <f>IF(($H34      =0),0,((($J34      -$H34      )/$H34      )*100))</f>
        <v>64.074074074074076</v>
      </c>
      <c r="S34" s="55">
        <f>IF(($I34      =0),0,((($K34      -$I34      )/$I34      )*100))</f>
        <v>0</v>
      </c>
      <c r="T34" s="54">
        <f>IF(($E34      =0),0,(($P34      /$E34      )*100))</f>
        <v>66.049096804075958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2159000</v>
      </c>
      <c r="C35" s="111">
        <f>C34</f>
        <v>0</v>
      </c>
      <c r="D35" s="111"/>
      <c r="E35" s="111">
        <f>$B35      +$C35      +$D35</f>
        <v>2159000</v>
      </c>
      <c r="F35" s="112">
        <f t="shared" ref="F35:O35" si="17">F34</f>
        <v>2159000</v>
      </c>
      <c r="G35" s="113">
        <f t="shared" si="17"/>
        <v>1511000</v>
      </c>
      <c r="H35" s="112">
        <f t="shared" si="17"/>
        <v>540000</v>
      </c>
      <c r="I35" s="113">
        <f t="shared" si="17"/>
        <v>0</v>
      </c>
      <c r="J35" s="112">
        <f t="shared" si="17"/>
        <v>886000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1426000</v>
      </c>
      <c r="Q35" s="113">
        <f>$I35      +$K35      +$M35      +$O35</f>
        <v>0</v>
      </c>
      <c r="R35" s="58">
        <f>IF(($H35      =0),0,((($J35      -$H35      )/$H35      )*100))</f>
        <v>64.074074074074076</v>
      </c>
      <c r="S35" s="59">
        <f>IF(($I35      =0),0,((($K35      -$I35      )/$I35      )*100))</f>
        <v>0</v>
      </c>
      <c r="T35" s="58">
        <f>IF($E35   =0,0,($P35   /$E35   )*100)</f>
        <v>66.049096804075958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10000000</v>
      </c>
      <c r="C37" s="108"/>
      <c r="D37" s="108"/>
      <c r="E37" s="108">
        <f t="shared" ref="E37:E42" si="18">$B37      +$C37      +$D37</f>
        <v>10000000</v>
      </c>
      <c r="F37" s="109">
        <v>10000000</v>
      </c>
      <c r="G37" s="110">
        <v>6500000</v>
      </c>
      <c r="H37" s="109">
        <v>1491000</v>
      </c>
      <c r="I37" s="110"/>
      <c r="J37" s="109">
        <v>4017000</v>
      </c>
      <c r="K37" s="110"/>
      <c r="L37" s="109"/>
      <c r="M37" s="110"/>
      <c r="N37" s="109"/>
      <c r="O37" s="110"/>
      <c r="P37" s="109">
        <f t="shared" ref="P37:P42" si="19">$H37      +$J37      +$L37      +$N37</f>
        <v>5508000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169.41649899396378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55.08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7698000</v>
      </c>
      <c r="C38" s="108"/>
      <c r="D38" s="108"/>
      <c r="E38" s="108">
        <f t="shared" si="18"/>
        <v>7698000</v>
      </c>
      <c r="F38" s="109">
        <v>6999000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2400000</v>
      </c>
      <c r="H40" s="109"/>
      <c r="I40" s="110"/>
      <c r="J40" s="109">
        <v>2400000</v>
      </c>
      <c r="K40" s="110"/>
      <c r="L40" s="109"/>
      <c r="M40" s="110"/>
      <c r="N40" s="109"/>
      <c r="O40" s="110"/>
      <c r="P40" s="109">
        <f t="shared" si="19"/>
        <v>2400000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60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21698000</v>
      </c>
      <c r="C42" s="111">
        <f>SUM(C37:C41)</f>
        <v>0</v>
      </c>
      <c r="D42" s="111"/>
      <c r="E42" s="111">
        <f t="shared" si="18"/>
        <v>21698000</v>
      </c>
      <c r="F42" s="112">
        <f t="shared" ref="F42:O42" si="25">SUM(F37:F41)</f>
        <v>20999000</v>
      </c>
      <c r="G42" s="113">
        <f t="shared" si="25"/>
        <v>8900000</v>
      </c>
      <c r="H42" s="112">
        <f t="shared" si="25"/>
        <v>1491000</v>
      </c>
      <c r="I42" s="113">
        <f t="shared" si="25"/>
        <v>0</v>
      </c>
      <c r="J42" s="112">
        <f t="shared" si="25"/>
        <v>6417000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7908000</v>
      </c>
      <c r="Q42" s="113">
        <f t="shared" si="20"/>
        <v>0</v>
      </c>
      <c r="R42" s="58">
        <f t="shared" si="21"/>
        <v>330.38229376257544</v>
      </c>
      <c r="S42" s="59">
        <f t="shared" si="22"/>
        <v>0</v>
      </c>
      <c r="T42" s="58">
        <f>IF((+$E37+$E40) =0,0,(P42   /(+$E37+$E40) )*100)</f>
        <v>56.48571428571428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100000000</v>
      </c>
      <c r="C46" s="108"/>
      <c r="D46" s="108"/>
      <c r="E46" s="108">
        <f t="shared" si="26"/>
        <v>100000000</v>
      </c>
      <c r="F46" s="109">
        <v>100000000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23248000</v>
      </c>
      <c r="C53" s="108"/>
      <c r="D53" s="108"/>
      <c r="E53" s="108">
        <f t="shared" si="26"/>
        <v>23248000</v>
      </c>
      <c r="F53" s="109">
        <v>23248000</v>
      </c>
      <c r="G53" s="110">
        <v>20248000</v>
      </c>
      <c r="H53" s="109">
        <v>5248000</v>
      </c>
      <c r="I53" s="110"/>
      <c r="J53" s="109">
        <v>5364000</v>
      </c>
      <c r="K53" s="110"/>
      <c r="L53" s="109"/>
      <c r="M53" s="110"/>
      <c r="N53" s="109"/>
      <c r="O53" s="110"/>
      <c r="P53" s="109">
        <f t="shared" si="27"/>
        <v>10612000</v>
      </c>
      <c r="Q53" s="110">
        <f t="shared" si="28"/>
        <v>0</v>
      </c>
      <c r="R53" s="54">
        <f t="shared" si="29"/>
        <v>2.2103658536585367</v>
      </c>
      <c r="S53" s="55">
        <f t="shared" si="30"/>
        <v>0</v>
      </c>
      <c r="T53" s="54">
        <f t="shared" si="31"/>
        <v>45.646937370956643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50000000</v>
      </c>
      <c r="C54" s="108"/>
      <c r="D54" s="108"/>
      <c r="E54" s="108">
        <f t="shared" si="26"/>
        <v>50000000</v>
      </c>
      <c r="F54" s="109">
        <v>50000000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173248000</v>
      </c>
      <c r="C55" s="111">
        <f>SUM(C44:C54)</f>
        <v>0</v>
      </c>
      <c r="D55" s="111"/>
      <c r="E55" s="111">
        <f t="shared" si="26"/>
        <v>173248000</v>
      </c>
      <c r="F55" s="112">
        <f t="shared" ref="F55:O55" si="33">SUM(F44:F54)</f>
        <v>173248000</v>
      </c>
      <c r="G55" s="113">
        <f t="shared" si="33"/>
        <v>20248000</v>
      </c>
      <c r="H55" s="112">
        <f t="shared" si="33"/>
        <v>5248000</v>
      </c>
      <c r="I55" s="113">
        <f t="shared" si="33"/>
        <v>0</v>
      </c>
      <c r="J55" s="112">
        <f t="shared" si="33"/>
        <v>5364000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10612000</v>
      </c>
      <c r="Q55" s="113">
        <f t="shared" si="28"/>
        <v>0</v>
      </c>
      <c r="R55" s="58">
        <f t="shared" si="29"/>
        <v>2.2103658536585367</v>
      </c>
      <c r="S55" s="59">
        <f t="shared" si="30"/>
        <v>0</v>
      </c>
      <c r="T55" s="58">
        <f>IF((+$E45+$E47+$E49+$E50+$E53) =0,0,(P55   /(+$E45+$E47+$E49+$E50+$E53) )*100)</f>
        <v>45.646937370956643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217073000</v>
      </c>
      <c r="C69" s="120">
        <f>SUM(C9:C16,C19:C25,C28:C31,C34,C37:C41,C44:C54,C57:C60,C63:C67)</f>
        <v>0</v>
      </c>
      <c r="D69" s="120"/>
      <c r="E69" s="120">
        <f t="shared" si="35"/>
        <v>217073000</v>
      </c>
      <c r="F69" s="121">
        <f t="shared" ref="F69:O69" si="43">SUM(F9:F16,F19:F25,F28:F31,F34,F37:F41,F44:F54,F57:F60,F63:F67)</f>
        <v>216374000</v>
      </c>
      <c r="G69" s="122">
        <f t="shared" si="43"/>
        <v>44688000</v>
      </c>
      <c r="H69" s="121">
        <f t="shared" si="43"/>
        <v>8269000</v>
      </c>
      <c r="I69" s="122">
        <f t="shared" si="43"/>
        <v>0</v>
      </c>
      <c r="J69" s="121">
        <f t="shared" si="43"/>
        <v>14260000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22529000</v>
      </c>
      <c r="Q69" s="122">
        <f t="shared" si="37"/>
        <v>0</v>
      </c>
      <c r="R69" s="67">
        <f t="shared" si="38"/>
        <v>72.451324223001563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37.943578947368422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94406000</v>
      </c>
      <c r="C71" s="108"/>
      <c r="D71" s="108"/>
      <c r="E71" s="108">
        <f>$B71      +$C71      +$D71</f>
        <v>94406000</v>
      </c>
      <c r="F71" s="109">
        <v>94406000</v>
      </c>
      <c r="G71" s="110">
        <v>75424000</v>
      </c>
      <c r="H71" s="109">
        <v>43370000</v>
      </c>
      <c r="I71" s="110"/>
      <c r="J71" s="109">
        <v>22625000</v>
      </c>
      <c r="K71" s="110"/>
      <c r="L71" s="109"/>
      <c r="M71" s="110"/>
      <c r="N71" s="109"/>
      <c r="O71" s="110"/>
      <c r="P71" s="109">
        <f>$H71      +$J71      +$L71      +$N71</f>
        <v>65995000</v>
      </c>
      <c r="Q71" s="110">
        <f>$I71      +$K71      +$M71      +$O71</f>
        <v>0</v>
      </c>
      <c r="R71" s="54">
        <f>IF(($H71      =0),0,((($J71      -$H71      )/$H71      )*100))</f>
        <v>-47.832603181922991</v>
      </c>
      <c r="S71" s="55">
        <f>IF(($I71      =0),0,((($K71      -$I71      )/$I71      )*100))</f>
        <v>0</v>
      </c>
      <c r="T71" s="54">
        <f>IF(($E71      =0),0,(($P71      /$E71      )*100))</f>
        <v>69.90551448001186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94406000</v>
      </c>
      <c r="C73" s="117">
        <f>SUM(C71:C72)</f>
        <v>0</v>
      </c>
      <c r="D73" s="117"/>
      <c r="E73" s="117">
        <f>$B73      +$C73      +$D73</f>
        <v>94406000</v>
      </c>
      <c r="F73" s="118">
        <f t="shared" ref="F73:O73" si="44">SUM(F71:F72)</f>
        <v>94406000</v>
      </c>
      <c r="G73" s="119">
        <f t="shared" si="44"/>
        <v>75424000</v>
      </c>
      <c r="H73" s="118">
        <f t="shared" si="44"/>
        <v>43370000</v>
      </c>
      <c r="I73" s="119">
        <f t="shared" si="44"/>
        <v>0</v>
      </c>
      <c r="J73" s="118">
        <f t="shared" si="44"/>
        <v>22625000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65995000</v>
      </c>
      <c r="Q73" s="119">
        <f>$I73      +$K73      +$M73      +$O73</f>
        <v>0</v>
      </c>
      <c r="R73" s="63">
        <f>IF(($H73      =0),0,((($J73      -$H73      )/$H73      )*100))</f>
        <v>-47.832603181922991</v>
      </c>
      <c r="S73" s="64">
        <f>IF(($I73      =0),0,((($K73      -$I73      )/$I73      )*100))</f>
        <v>0</v>
      </c>
      <c r="T73" s="63">
        <f>IF(($E71      =0),0,(($P71      /$E71      )*100))</f>
        <v>69.90551448001186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94406000</v>
      </c>
      <c r="C74" s="120">
        <f>SUM(C71:C72)</f>
        <v>0</v>
      </c>
      <c r="D74" s="120"/>
      <c r="E74" s="120">
        <f>$B74      +$C74      +$D74</f>
        <v>94406000</v>
      </c>
      <c r="F74" s="121">
        <f t="shared" ref="F74:O74" si="45">SUM(F71:F72)</f>
        <v>94406000</v>
      </c>
      <c r="G74" s="122">
        <f t="shared" si="45"/>
        <v>75424000</v>
      </c>
      <c r="H74" s="121">
        <f t="shared" si="45"/>
        <v>43370000</v>
      </c>
      <c r="I74" s="122">
        <f t="shared" si="45"/>
        <v>0</v>
      </c>
      <c r="J74" s="121">
        <f t="shared" si="45"/>
        <v>22625000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65995000</v>
      </c>
      <c r="Q74" s="122">
        <f>$I74      +$K74      +$M74      +$O74</f>
        <v>0</v>
      </c>
      <c r="R74" s="67">
        <f>IF(($H74      =0),0,((($J74      -$H74      )/$H74      )*100))</f>
        <v>-47.832603181922991</v>
      </c>
      <c r="S74" s="68">
        <f>IF(($I74      =0),0,((($K74      -$I74      )/$I74      )*100))</f>
        <v>0</v>
      </c>
      <c r="T74" s="67">
        <f>IF(($E71      =0),0,(($P71      /$E71      )*100))</f>
        <v>69.90551448001186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311479000</v>
      </c>
      <c r="C75" s="120">
        <f>SUM(C9:C16,C19:C25,C28:C31,C34,C37:C41,C44:C54,C57:C60,C63:C67,C71:C72)</f>
        <v>0</v>
      </c>
      <c r="D75" s="120"/>
      <c r="E75" s="120">
        <f>$B75      +$C75      +$D75</f>
        <v>311479000</v>
      </c>
      <c r="F75" s="121">
        <f t="shared" ref="F75:O75" si="46">SUM(F9:F16,F19:F25,F28:F31,F34,F37:F41,F44:F54,F57:F60,F63:F67,F71:F72)</f>
        <v>310780000</v>
      </c>
      <c r="G75" s="122">
        <f t="shared" si="46"/>
        <v>120112000</v>
      </c>
      <c r="H75" s="121">
        <f t="shared" si="46"/>
        <v>51639000</v>
      </c>
      <c r="I75" s="122">
        <f t="shared" si="46"/>
        <v>0</v>
      </c>
      <c r="J75" s="121">
        <f t="shared" si="46"/>
        <v>36885000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88524000</v>
      </c>
      <c r="Q75" s="122">
        <f>$I75      +$K75      +$M75      +$O75</f>
        <v>0</v>
      </c>
      <c r="R75" s="67">
        <f>IF(($H75      =0),0,((($J75      -$H75      )/$H75      )*100))</f>
        <v>-28.571428571428569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57.564978768508468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awSb3sUpoQ0/TkDxAs4Elzm8EkGTGR2jtmNvbtj7vW4oko2cpV/rjue+tCx4aIrKFavgKsRHBsnB2f0GoPAhrA==" saltValue="4wphsN7/QgLz/qXSHzFsM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2400000</v>
      </c>
      <c r="C10" s="108"/>
      <c r="D10" s="108"/>
      <c r="E10" s="108">
        <f t="shared" ref="E10:E17" si="0">$B10      +$C10      +$D10</f>
        <v>2400000</v>
      </c>
      <c r="F10" s="109">
        <v>2400000</v>
      </c>
      <c r="G10" s="110">
        <v>2400000</v>
      </c>
      <c r="H10" s="109">
        <v>587000</v>
      </c>
      <c r="I10" s="110"/>
      <c r="J10" s="109">
        <v>190000</v>
      </c>
      <c r="K10" s="110"/>
      <c r="L10" s="109"/>
      <c r="M10" s="110"/>
      <c r="N10" s="109"/>
      <c r="O10" s="110"/>
      <c r="P10" s="109">
        <f t="shared" ref="P10:P17" si="1">$H10      +$J10      +$L10      +$N10</f>
        <v>777000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-67.632027257240196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32.375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2400000</v>
      </c>
      <c r="C17" s="111">
        <f>SUM(C9:C16)</f>
        <v>0</v>
      </c>
      <c r="D17" s="111"/>
      <c r="E17" s="111">
        <f t="shared" si="0"/>
        <v>2400000</v>
      </c>
      <c r="F17" s="112">
        <f t="shared" ref="F17:O17" si="7">SUM(F9:F16)</f>
        <v>2400000</v>
      </c>
      <c r="G17" s="113">
        <f t="shared" si="7"/>
        <v>2400000</v>
      </c>
      <c r="H17" s="112">
        <f t="shared" si="7"/>
        <v>587000</v>
      </c>
      <c r="I17" s="113">
        <f t="shared" si="7"/>
        <v>0</v>
      </c>
      <c r="J17" s="112">
        <f t="shared" si="7"/>
        <v>190000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777000</v>
      </c>
      <c r="Q17" s="113">
        <f t="shared" si="2"/>
        <v>0</v>
      </c>
      <c r="R17" s="58">
        <f t="shared" si="3"/>
        <v>-67.632027257240196</v>
      </c>
      <c r="S17" s="59">
        <f t="shared" si="4"/>
        <v>0</v>
      </c>
      <c r="T17" s="58">
        <f>IF((SUM($E9:$E14))=0,0,(P17/(SUM($E9:$E14))*100))</f>
        <v>32.375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2206000</v>
      </c>
      <c r="C34" s="108"/>
      <c r="D34" s="108"/>
      <c r="E34" s="108">
        <f>$B34      +$C34      +$D34</f>
        <v>2206000</v>
      </c>
      <c r="F34" s="109">
        <v>2206000</v>
      </c>
      <c r="G34" s="110">
        <v>1544000</v>
      </c>
      <c r="H34" s="109">
        <v>552000</v>
      </c>
      <c r="I34" s="110"/>
      <c r="J34" s="109">
        <v>416000</v>
      </c>
      <c r="K34" s="110"/>
      <c r="L34" s="109"/>
      <c r="M34" s="110"/>
      <c r="N34" s="109"/>
      <c r="O34" s="110"/>
      <c r="P34" s="109">
        <f>$H34      +$J34      +$L34      +$N34</f>
        <v>968000</v>
      </c>
      <c r="Q34" s="110">
        <f>$I34      +$K34      +$M34      +$O34</f>
        <v>0</v>
      </c>
      <c r="R34" s="54">
        <f>IF(($H34      =0),0,((($J34      -$H34      )/$H34      )*100))</f>
        <v>-24.637681159420293</v>
      </c>
      <c r="S34" s="55">
        <f>IF(($I34      =0),0,((($K34      -$I34      )/$I34      )*100))</f>
        <v>0</v>
      </c>
      <c r="T34" s="54">
        <f>IF(($E34      =0),0,(($P34      /$E34      )*100))</f>
        <v>43.880326382592926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2206000</v>
      </c>
      <c r="C35" s="111">
        <f>C34</f>
        <v>0</v>
      </c>
      <c r="D35" s="111"/>
      <c r="E35" s="111">
        <f>$B35      +$C35      +$D35</f>
        <v>2206000</v>
      </c>
      <c r="F35" s="112">
        <f t="shared" ref="F35:O35" si="17">F34</f>
        <v>2206000</v>
      </c>
      <c r="G35" s="113">
        <f t="shared" si="17"/>
        <v>1544000</v>
      </c>
      <c r="H35" s="112">
        <f t="shared" si="17"/>
        <v>552000</v>
      </c>
      <c r="I35" s="113">
        <f t="shared" si="17"/>
        <v>0</v>
      </c>
      <c r="J35" s="112">
        <f t="shared" si="17"/>
        <v>416000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968000</v>
      </c>
      <c r="Q35" s="113">
        <f>$I35      +$K35      +$M35      +$O35</f>
        <v>0</v>
      </c>
      <c r="R35" s="58">
        <f>IF(($H35      =0),0,((($J35      -$H35      )/$H35      )*100))</f>
        <v>-24.637681159420293</v>
      </c>
      <c r="S35" s="59">
        <f>IF(($I35      =0),0,((($K35      -$I35      )/$I35      )*100))</f>
        <v>0</v>
      </c>
      <c r="T35" s="58">
        <f>IF($E35   =0,0,($P35   /$E35   )*100)</f>
        <v>43.880326382592926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4070000</v>
      </c>
      <c r="C38" s="108"/>
      <c r="D38" s="108"/>
      <c r="E38" s="108">
        <f t="shared" si="18"/>
        <v>4070000</v>
      </c>
      <c r="F38" s="109">
        <v>3701000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4070000</v>
      </c>
      <c r="C42" s="111">
        <f>SUM(C37:C41)</f>
        <v>0</v>
      </c>
      <c r="D42" s="111"/>
      <c r="E42" s="111">
        <f t="shared" si="18"/>
        <v>4070000</v>
      </c>
      <c r="F42" s="112">
        <f t="shared" ref="F42:O42" si="25">SUM(F37:F41)</f>
        <v>3701000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38935000</v>
      </c>
      <c r="C53" s="108"/>
      <c r="D53" s="108"/>
      <c r="E53" s="108">
        <f t="shared" si="26"/>
        <v>38935000</v>
      </c>
      <c r="F53" s="109">
        <v>38935000</v>
      </c>
      <c r="G53" s="110">
        <v>23935000</v>
      </c>
      <c r="H53" s="109">
        <v>4232000</v>
      </c>
      <c r="I53" s="110"/>
      <c r="J53" s="109">
        <v>9827000</v>
      </c>
      <c r="K53" s="110"/>
      <c r="L53" s="109"/>
      <c r="M53" s="110"/>
      <c r="N53" s="109"/>
      <c r="O53" s="110"/>
      <c r="P53" s="109">
        <f t="shared" si="27"/>
        <v>14059000</v>
      </c>
      <c r="Q53" s="110">
        <f t="shared" si="28"/>
        <v>0</v>
      </c>
      <c r="R53" s="54">
        <f t="shared" si="29"/>
        <v>132.20699432892249</v>
      </c>
      <c r="S53" s="55">
        <f t="shared" si="30"/>
        <v>0</v>
      </c>
      <c r="T53" s="54">
        <f t="shared" si="31"/>
        <v>36.108899447797612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38935000</v>
      </c>
      <c r="C55" s="111">
        <f>SUM(C44:C54)</f>
        <v>0</v>
      </c>
      <c r="D55" s="111"/>
      <c r="E55" s="111">
        <f t="shared" si="26"/>
        <v>38935000</v>
      </c>
      <c r="F55" s="112">
        <f t="shared" ref="F55:O55" si="33">SUM(F44:F54)</f>
        <v>38935000</v>
      </c>
      <c r="G55" s="113">
        <f t="shared" si="33"/>
        <v>23935000</v>
      </c>
      <c r="H55" s="112">
        <f t="shared" si="33"/>
        <v>4232000</v>
      </c>
      <c r="I55" s="113">
        <f t="shared" si="33"/>
        <v>0</v>
      </c>
      <c r="J55" s="112">
        <f t="shared" si="33"/>
        <v>9827000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14059000</v>
      </c>
      <c r="Q55" s="113">
        <f t="shared" si="28"/>
        <v>0</v>
      </c>
      <c r="R55" s="58">
        <f t="shared" si="29"/>
        <v>132.20699432892249</v>
      </c>
      <c r="S55" s="59">
        <f t="shared" si="30"/>
        <v>0</v>
      </c>
      <c r="T55" s="58">
        <f>IF((+$E45+$E47+$E49+$E50+$E53) =0,0,(P55   /(+$E45+$E47+$E49+$E50+$E53) )*100)</f>
        <v>36.108899447797612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47611000</v>
      </c>
      <c r="C69" s="120">
        <f>SUM(C9:C16,C19:C25,C28:C31,C34,C37:C41,C44:C54,C57:C60,C63:C67)</f>
        <v>0</v>
      </c>
      <c r="D69" s="120"/>
      <c r="E69" s="120">
        <f t="shared" si="35"/>
        <v>47611000</v>
      </c>
      <c r="F69" s="121">
        <f t="shared" ref="F69:O69" si="43">SUM(F9:F16,F19:F25,F28:F31,F34,F37:F41,F44:F54,F57:F60,F63:F67)</f>
        <v>47242000</v>
      </c>
      <c r="G69" s="122">
        <f t="shared" si="43"/>
        <v>27879000</v>
      </c>
      <c r="H69" s="121">
        <f t="shared" si="43"/>
        <v>5371000</v>
      </c>
      <c r="I69" s="122">
        <f t="shared" si="43"/>
        <v>0</v>
      </c>
      <c r="J69" s="121">
        <f t="shared" si="43"/>
        <v>10433000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15804000</v>
      </c>
      <c r="Q69" s="122">
        <f t="shared" si="37"/>
        <v>0</v>
      </c>
      <c r="R69" s="67">
        <f t="shared" si="38"/>
        <v>94.246881400111718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36.296823683424819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31519000</v>
      </c>
      <c r="C71" s="108"/>
      <c r="D71" s="108"/>
      <c r="E71" s="108">
        <f>$B71      +$C71      +$D71</f>
        <v>31519000</v>
      </c>
      <c r="F71" s="109">
        <v>31519000</v>
      </c>
      <c r="G71" s="110">
        <v>19485000</v>
      </c>
      <c r="H71" s="109">
        <v>2670000</v>
      </c>
      <c r="I71" s="110"/>
      <c r="J71" s="109">
        <v>11099000</v>
      </c>
      <c r="K71" s="110"/>
      <c r="L71" s="109"/>
      <c r="M71" s="110"/>
      <c r="N71" s="109"/>
      <c r="O71" s="110"/>
      <c r="P71" s="109">
        <f>$H71      +$J71      +$L71      +$N71</f>
        <v>13769000</v>
      </c>
      <c r="Q71" s="110">
        <f>$I71      +$K71      +$M71      +$O71</f>
        <v>0</v>
      </c>
      <c r="R71" s="54">
        <f>IF(($H71      =0),0,((($J71      -$H71      )/$H71      )*100))</f>
        <v>315.6928838951311</v>
      </c>
      <c r="S71" s="55">
        <f>IF(($I71      =0),0,((($K71      -$I71      )/$I71      )*100))</f>
        <v>0</v>
      </c>
      <c r="T71" s="54">
        <f>IF(($E71      =0),0,(($P71      /$E71      )*100))</f>
        <v>43.684761572384915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31519000</v>
      </c>
      <c r="C73" s="117">
        <f>SUM(C71:C72)</f>
        <v>0</v>
      </c>
      <c r="D73" s="117"/>
      <c r="E73" s="117">
        <f>$B73      +$C73      +$D73</f>
        <v>31519000</v>
      </c>
      <c r="F73" s="118">
        <f t="shared" ref="F73:O73" si="44">SUM(F71:F72)</f>
        <v>31519000</v>
      </c>
      <c r="G73" s="119">
        <f t="shared" si="44"/>
        <v>19485000</v>
      </c>
      <c r="H73" s="118">
        <f t="shared" si="44"/>
        <v>2670000</v>
      </c>
      <c r="I73" s="119">
        <f t="shared" si="44"/>
        <v>0</v>
      </c>
      <c r="J73" s="118">
        <f t="shared" si="44"/>
        <v>11099000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13769000</v>
      </c>
      <c r="Q73" s="119">
        <f>$I73      +$K73      +$M73      +$O73</f>
        <v>0</v>
      </c>
      <c r="R73" s="63">
        <f>IF(($H73      =0),0,((($J73      -$H73      )/$H73      )*100))</f>
        <v>315.6928838951311</v>
      </c>
      <c r="S73" s="64">
        <f>IF(($I73      =0),0,((($K73      -$I73      )/$I73      )*100))</f>
        <v>0</v>
      </c>
      <c r="T73" s="63">
        <f>IF(($E71      =0),0,(($P71      /$E71      )*100))</f>
        <v>43.684761572384915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31519000</v>
      </c>
      <c r="C74" s="120">
        <f>SUM(C71:C72)</f>
        <v>0</v>
      </c>
      <c r="D74" s="120"/>
      <c r="E74" s="120">
        <f>$B74      +$C74      +$D74</f>
        <v>31519000</v>
      </c>
      <c r="F74" s="121">
        <f t="shared" ref="F74:O74" si="45">SUM(F71:F72)</f>
        <v>31519000</v>
      </c>
      <c r="G74" s="122">
        <f t="shared" si="45"/>
        <v>19485000</v>
      </c>
      <c r="H74" s="121">
        <f t="shared" si="45"/>
        <v>2670000</v>
      </c>
      <c r="I74" s="122">
        <f t="shared" si="45"/>
        <v>0</v>
      </c>
      <c r="J74" s="121">
        <f t="shared" si="45"/>
        <v>11099000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13769000</v>
      </c>
      <c r="Q74" s="122">
        <f>$I74      +$K74      +$M74      +$O74</f>
        <v>0</v>
      </c>
      <c r="R74" s="67">
        <f>IF(($H74      =0),0,((($J74      -$H74      )/$H74      )*100))</f>
        <v>315.6928838951311</v>
      </c>
      <c r="S74" s="68">
        <f>IF(($I74      =0),0,((($K74      -$I74      )/$I74      )*100))</f>
        <v>0</v>
      </c>
      <c r="T74" s="67">
        <f>IF(($E71      =0),0,(($P71      /$E71      )*100))</f>
        <v>43.684761572384915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79130000</v>
      </c>
      <c r="C75" s="120">
        <f>SUM(C9:C16,C19:C25,C28:C31,C34,C37:C41,C44:C54,C57:C60,C63:C67,C71:C72)</f>
        <v>0</v>
      </c>
      <c r="D75" s="120"/>
      <c r="E75" s="120">
        <f>$B75      +$C75      +$D75</f>
        <v>79130000</v>
      </c>
      <c r="F75" s="121">
        <f t="shared" ref="F75:O75" si="46">SUM(F9:F16,F19:F25,F28:F31,F34,F37:F41,F44:F54,F57:F60,F63:F67,F71:F72)</f>
        <v>78761000</v>
      </c>
      <c r="G75" s="122">
        <f t="shared" si="46"/>
        <v>47364000</v>
      </c>
      <c r="H75" s="121">
        <f t="shared" si="46"/>
        <v>8041000</v>
      </c>
      <c r="I75" s="122">
        <f t="shared" si="46"/>
        <v>0</v>
      </c>
      <c r="J75" s="121">
        <f t="shared" si="46"/>
        <v>21532000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29573000</v>
      </c>
      <c r="Q75" s="122">
        <f>$I75      +$K75      +$M75      +$O75</f>
        <v>0</v>
      </c>
      <c r="R75" s="67">
        <f>IF(($H75      =0),0,((($J75      -$H75      )/$H75      )*100))</f>
        <v>167.77763959706505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39.399147348787636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yllNan3MmdwvhwMd2EcjwBTCDTN7Rjq79AZytZeCsrPRUB4Ogjpq3bw+v08vGl8I5d89t2r60pepkXK2HZFJtQ==" saltValue="ecfGHLJVFEKOvHC07ffU3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2800000</v>
      </c>
      <c r="C10" s="108"/>
      <c r="D10" s="108"/>
      <c r="E10" s="108">
        <f t="shared" ref="E10:E17" si="0">$B10      +$C10      +$D10</f>
        <v>2800000</v>
      </c>
      <c r="F10" s="109">
        <v>2800000</v>
      </c>
      <c r="G10" s="110">
        <v>2800000</v>
      </c>
      <c r="H10" s="109">
        <v>1545000</v>
      </c>
      <c r="I10" s="110">
        <v>83334</v>
      </c>
      <c r="J10" s="109">
        <v>84000</v>
      </c>
      <c r="K10" s="110">
        <v>1516860</v>
      </c>
      <c r="L10" s="109"/>
      <c r="M10" s="110"/>
      <c r="N10" s="109"/>
      <c r="O10" s="110"/>
      <c r="P10" s="109">
        <f t="shared" ref="P10:P17" si="1">$H10      +$J10      +$L10      +$N10</f>
        <v>1629000</v>
      </c>
      <c r="Q10" s="110">
        <f t="shared" ref="Q10:Q17" si="2">$I10      +$K10      +$M10      +$O10</f>
        <v>1600194</v>
      </c>
      <c r="R10" s="54">
        <f t="shared" ref="R10:R17" si="3">IF(($H10      =0),0,((($J10      -$H10      )/$H10      )*100))</f>
        <v>-94.5631067961165</v>
      </c>
      <c r="S10" s="55">
        <f t="shared" ref="S10:S17" si="4">IF(($I10      =0),0,((($K10      -$I10      )/$I10      )*100))</f>
        <v>1720.2174382604942</v>
      </c>
      <c r="T10" s="54">
        <f t="shared" ref="T10:T16" si="5">IF(($E10      =0),0,(($P10      /$E10      )*100))</f>
        <v>58.178571428571423</v>
      </c>
      <c r="U10" s="56">
        <f t="shared" ref="U10:U16" si="6">IF(($E10      =0),0,(($Q10      /$E10      )*100))</f>
        <v>57.14978571428572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47000000</v>
      </c>
      <c r="C16" s="108"/>
      <c r="D16" s="108"/>
      <c r="E16" s="108">
        <f t="shared" si="0"/>
        <v>47000000</v>
      </c>
      <c r="F16" s="109">
        <v>47000000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49800000</v>
      </c>
      <c r="C17" s="111">
        <f>SUM(C9:C16)</f>
        <v>0</v>
      </c>
      <c r="D17" s="111"/>
      <c r="E17" s="111">
        <f t="shared" si="0"/>
        <v>49800000</v>
      </c>
      <c r="F17" s="112">
        <f t="shared" ref="F17:O17" si="7">SUM(F9:F16)</f>
        <v>49800000</v>
      </c>
      <c r="G17" s="113">
        <f t="shared" si="7"/>
        <v>2800000</v>
      </c>
      <c r="H17" s="112">
        <f t="shared" si="7"/>
        <v>1545000</v>
      </c>
      <c r="I17" s="113">
        <f t="shared" si="7"/>
        <v>83334</v>
      </c>
      <c r="J17" s="112">
        <f t="shared" si="7"/>
        <v>84000</v>
      </c>
      <c r="K17" s="113">
        <f t="shared" si="7"/>
        <v>1516860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1629000</v>
      </c>
      <c r="Q17" s="113">
        <f t="shared" si="2"/>
        <v>1600194</v>
      </c>
      <c r="R17" s="58">
        <f t="shared" si="3"/>
        <v>-94.5631067961165</v>
      </c>
      <c r="S17" s="59">
        <f t="shared" si="4"/>
        <v>1720.2174382604942</v>
      </c>
      <c r="T17" s="58">
        <f>IF((SUM($E9:$E14))=0,0,(P17/(SUM($E9:$E14))*100))</f>
        <v>58.178571428571423</v>
      </c>
      <c r="U17" s="60">
        <f>IF((SUM($E9:$E14))=0,0,(Q17/(SUM($E9:$E14))*100))</f>
        <v>57.14978571428572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2203000</v>
      </c>
      <c r="C34" s="108"/>
      <c r="D34" s="108"/>
      <c r="E34" s="108">
        <f>$B34      +$C34      +$D34</f>
        <v>2203000</v>
      </c>
      <c r="F34" s="109">
        <v>2203000</v>
      </c>
      <c r="G34" s="110">
        <v>1541000</v>
      </c>
      <c r="H34" s="109">
        <v>550000</v>
      </c>
      <c r="I34" s="110">
        <v>347016</v>
      </c>
      <c r="J34" s="109"/>
      <c r="K34" s="110">
        <v>730921</v>
      </c>
      <c r="L34" s="109"/>
      <c r="M34" s="110"/>
      <c r="N34" s="109"/>
      <c r="O34" s="110"/>
      <c r="P34" s="109">
        <f>$H34      +$J34      +$L34      +$N34</f>
        <v>550000</v>
      </c>
      <c r="Q34" s="110">
        <f>$I34      +$K34      +$M34      +$O34</f>
        <v>1077937</v>
      </c>
      <c r="R34" s="54">
        <f>IF(($H34      =0),0,((($J34      -$H34      )/$H34      )*100))</f>
        <v>-100</v>
      </c>
      <c r="S34" s="55">
        <f>IF(($I34      =0),0,((($K34      -$I34      )/$I34      )*100))</f>
        <v>110.63034557484382</v>
      </c>
      <c r="T34" s="54">
        <f>IF(($E34      =0),0,(($P34      /$E34      )*100))</f>
        <v>24.965955515206538</v>
      </c>
      <c r="U34" s="56">
        <f>IF(($E34      =0),0,(($Q34      /$E34      )*100))</f>
        <v>48.930413073082164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2203000</v>
      </c>
      <c r="C35" s="111">
        <f>C34</f>
        <v>0</v>
      </c>
      <c r="D35" s="111"/>
      <c r="E35" s="111">
        <f>$B35      +$C35      +$D35</f>
        <v>2203000</v>
      </c>
      <c r="F35" s="112">
        <f t="shared" ref="F35:O35" si="17">F34</f>
        <v>2203000</v>
      </c>
      <c r="G35" s="113">
        <f t="shared" si="17"/>
        <v>1541000</v>
      </c>
      <c r="H35" s="112">
        <f t="shared" si="17"/>
        <v>550000</v>
      </c>
      <c r="I35" s="113">
        <f t="shared" si="17"/>
        <v>347016</v>
      </c>
      <c r="J35" s="112">
        <f t="shared" si="17"/>
        <v>0</v>
      </c>
      <c r="K35" s="113">
        <f t="shared" si="17"/>
        <v>730921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550000</v>
      </c>
      <c r="Q35" s="113">
        <f>$I35      +$K35      +$M35      +$O35</f>
        <v>1077937</v>
      </c>
      <c r="R35" s="58">
        <f>IF(($H35      =0),0,((($J35      -$H35      )/$H35      )*100))</f>
        <v>-100</v>
      </c>
      <c r="S35" s="59">
        <f>IF(($I35      =0),0,((($K35      -$I35      )/$I35      )*100))</f>
        <v>110.63034557484382</v>
      </c>
      <c r="T35" s="58">
        <f>IF($E35   =0,0,($P35   /$E35   )*100)</f>
        <v>24.965955515206538</v>
      </c>
      <c r="U35" s="60">
        <f>IF($E35   =0,0,($Q35   /$E35   )*100)</f>
        <v>48.930413073082164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10000000</v>
      </c>
      <c r="C37" s="108"/>
      <c r="D37" s="108"/>
      <c r="E37" s="108">
        <f t="shared" ref="E37:E42" si="18">$B37      +$C37      +$D37</f>
        <v>10000000</v>
      </c>
      <c r="F37" s="109">
        <v>10000000</v>
      </c>
      <c r="G37" s="110">
        <v>6500000</v>
      </c>
      <c r="H37" s="109">
        <v>4500000</v>
      </c>
      <c r="I37" s="110">
        <v>2031747</v>
      </c>
      <c r="J37" s="109">
        <v>2000000</v>
      </c>
      <c r="K37" s="110">
        <v>1781973</v>
      </c>
      <c r="L37" s="109"/>
      <c r="M37" s="110"/>
      <c r="N37" s="109"/>
      <c r="O37" s="110"/>
      <c r="P37" s="109">
        <f t="shared" ref="P37:P42" si="19">$H37      +$J37      +$L37      +$N37</f>
        <v>6500000</v>
      </c>
      <c r="Q37" s="110">
        <f t="shared" ref="Q37:Q42" si="20">$I37      +$K37      +$M37      +$O37</f>
        <v>3813720</v>
      </c>
      <c r="R37" s="54">
        <f t="shared" ref="R37:R42" si="21">IF(($H37      =0),0,((($J37      -$H37      )/$H37      )*100))</f>
        <v>-55.555555555555557</v>
      </c>
      <c r="S37" s="55">
        <f t="shared" ref="S37:S42" si="22">IF(($I37      =0),0,((($K37      -$I37      )/$I37      )*100))</f>
        <v>-12.293558203851168</v>
      </c>
      <c r="T37" s="54">
        <f t="shared" ref="T37:T41" si="23">IF(($E37      =0),0,(($P37      /$E37      )*100))</f>
        <v>65</v>
      </c>
      <c r="U37" s="56">
        <f t="shared" ref="U37:U41" si="24">IF(($E37      =0),0,(($Q37      /$E37      )*100))</f>
        <v>38.1372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121000</v>
      </c>
      <c r="C38" s="108"/>
      <c r="D38" s="108"/>
      <c r="E38" s="108">
        <f t="shared" si="18"/>
        <v>121000</v>
      </c>
      <c r="F38" s="109">
        <v>110000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2300000</v>
      </c>
      <c r="H40" s="109"/>
      <c r="I40" s="110"/>
      <c r="J40" s="109">
        <v>2300000</v>
      </c>
      <c r="K40" s="110">
        <v>2530000</v>
      </c>
      <c r="L40" s="109"/>
      <c r="M40" s="110"/>
      <c r="N40" s="109"/>
      <c r="O40" s="110"/>
      <c r="P40" s="109">
        <f t="shared" si="19"/>
        <v>2300000</v>
      </c>
      <c r="Q40" s="110">
        <f t="shared" si="20"/>
        <v>2530000</v>
      </c>
      <c r="R40" s="54">
        <f t="shared" si="21"/>
        <v>0</v>
      </c>
      <c r="S40" s="55">
        <f t="shared" si="22"/>
        <v>0</v>
      </c>
      <c r="T40" s="54">
        <f t="shared" si="23"/>
        <v>57.499999999999993</v>
      </c>
      <c r="U40" s="56">
        <f t="shared" si="24"/>
        <v>63.249999999999993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14121000</v>
      </c>
      <c r="C42" s="111">
        <f>SUM(C37:C41)</f>
        <v>0</v>
      </c>
      <c r="D42" s="111"/>
      <c r="E42" s="111">
        <f t="shared" si="18"/>
        <v>14121000</v>
      </c>
      <c r="F42" s="112">
        <f t="shared" ref="F42:O42" si="25">SUM(F37:F41)</f>
        <v>14110000</v>
      </c>
      <c r="G42" s="113">
        <f t="shared" si="25"/>
        <v>8800000</v>
      </c>
      <c r="H42" s="112">
        <f t="shared" si="25"/>
        <v>4500000</v>
      </c>
      <c r="I42" s="113">
        <f t="shared" si="25"/>
        <v>2031747</v>
      </c>
      <c r="J42" s="112">
        <f t="shared" si="25"/>
        <v>4300000</v>
      </c>
      <c r="K42" s="113">
        <f t="shared" si="25"/>
        <v>4311973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8800000</v>
      </c>
      <c r="Q42" s="113">
        <f t="shared" si="20"/>
        <v>6343720</v>
      </c>
      <c r="R42" s="58">
        <f t="shared" si="21"/>
        <v>-4.4444444444444446</v>
      </c>
      <c r="S42" s="59">
        <f t="shared" si="22"/>
        <v>112.22981995297643</v>
      </c>
      <c r="T42" s="58">
        <f>IF((+$E37+$E40) =0,0,(P42   /(+$E37+$E40) )*100)</f>
        <v>62.857142857142854</v>
      </c>
      <c r="U42" s="60">
        <f>IF((+$E37+$E40) =0,0,(Q42   /(+$E37+$E40) )*100)</f>
        <v>45.312285714285714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105000000</v>
      </c>
      <c r="C46" s="108"/>
      <c r="D46" s="108"/>
      <c r="E46" s="108">
        <f t="shared" si="26"/>
        <v>105000000</v>
      </c>
      <c r="F46" s="109">
        <v>105000000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30026000</v>
      </c>
      <c r="C54" s="108"/>
      <c r="D54" s="108"/>
      <c r="E54" s="108">
        <f t="shared" si="26"/>
        <v>30026000</v>
      </c>
      <c r="F54" s="109">
        <v>30026000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135026000</v>
      </c>
      <c r="C55" s="111">
        <f>SUM(C44:C54)</f>
        <v>0</v>
      </c>
      <c r="D55" s="111"/>
      <c r="E55" s="111">
        <f t="shared" si="26"/>
        <v>135026000</v>
      </c>
      <c r="F55" s="112">
        <f t="shared" ref="F55:O55" si="33">SUM(F44:F54)</f>
        <v>135026000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201150000</v>
      </c>
      <c r="C69" s="120">
        <f>SUM(C9:C16,C19:C25,C28:C31,C34,C37:C41,C44:C54,C57:C60,C63:C67)</f>
        <v>0</v>
      </c>
      <c r="D69" s="120"/>
      <c r="E69" s="120">
        <f t="shared" si="35"/>
        <v>201150000</v>
      </c>
      <c r="F69" s="121">
        <f t="shared" ref="F69:O69" si="43">SUM(F9:F16,F19:F25,F28:F31,F34,F37:F41,F44:F54,F57:F60,F63:F67)</f>
        <v>201139000</v>
      </c>
      <c r="G69" s="122">
        <f t="shared" si="43"/>
        <v>13141000</v>
      </c>
      <c r="H69" s="121">
        <f t="shared" si="43"/>
        <v>6595000</v>
      </c>
      <c r="I69" s="122">
        <f t="shared" si="43"/>
        <v>2462097</v>
      </c>
      <c r="J69" s="121">
        <f t="shared" si="43"/>
        <v>4384000</v>
      </c>
      <c r="K69" s="122">
        <f t="shared" si="43"/>
        <v>6559754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10979000</v>
      </c>
      <c r="Q69" s="122">
        <f t="shared" si="37"/>
        <v>9021851</v>
      </c>
      <c r="R69" s="67">
        <f t="shared" si="38"/>
        <v>-33.525398028809704</v>
      </c>
      <c r="S69" s="68">
        <f t="shared" si="39"/>
        <v>166.42955171953014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57.775088143977271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47.475930116297427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26012000</v>
      </c>
      <c r="C71" s="108"/>
      <c r="D71" s="108"/>
      <c r="E71" s="108">
        <f>$B71      +$C71      +$D71</f>
        <v>26012000</v>
      </c>
      <c r="F71" s="109">
        <v>26012000</v>
      </c>
      <c r="G71" s="110">
        <v>21619000</v>
      </c>
      <c r="H71" s="109">
        <v>6488000</v>
      </c>
      <c r="I71" s="110">
        <v>4647440</v>
      </c>
      <c r="J71" s="109">
        <v>7138000</v>
      </c>
      <c r="K71" s="110">
        <v>5146615</v>
      </c>
      <c r="L71" s="109"/>
      <c r="M71" s="110"/>
      <c r="N71" s="109"/>
      <c r="O71" s="110"/>
      <c r="P71" s="109">
        <f>$H71      +$J71      +$L71      +$N71</f>
        <v>13626000</v>
      </c>
      <c r="Q71" s="110">
        <f>$I71      +$K71      +$M71      +$O71</f>
        <v>9794055</v>
      </c>
      <c r="R71" s="54">
        <f>IF(($H71      =0),0,((($J71      -$H71      )/$H71      )*100))</f>
        <v>10.018495684340319</v>
      </c>
      <c r="S71" s="55">
        <f>IF(($I71      =0),0,((($K71      -$I71      )/$I71      )*100))</f>
        <v>10.740859483930938</v>
      </c>
      <c r="T71" s="54">
        <f>IF(($E71      =0),0,(($P71      /$E71      )*100))</f>
        <v>52.383515300630478</v>
      </c>
      <c r="U71" s="56">
        <f>IF(($E71      =0),0,(($Q71      /$E71      )*100))</f>
        <v>37.65206443180071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8636000</v>
      </c>
      <c r="C72" s="108"/>
      <c r="D72" s="108"/>
      <c r="E72" s="108">
        <f>$B72      +$C72      +$D72</f>
        <v>8636000</v>
      </c>
      <c r="F72" s="109">
        <v>8636000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34648000</v>
      </c>
      <c r="C73" s="117">
        <f>SUM(C71:C72)</f>
        <v>0</v>
      </c>
      <c r="D73" s="117"/>
      <c r="E73" s="117">
        <f>$B73      +$C73      +$D73</f>
        <v>34648000</v>
      </c>
      <c r="F73" s="118">
        <f t="shared" ref="F73:O73" si="44">SUM(F71:F72)</f>
        <v>34648000</v>
      </c>
      <c r="G73" s="119">
        <f t="shared" si="44"/>
        <v>21619000</v>
      </c>
      <c r="H73" s="118">
        <f t="shared" si="44"/>
        <v>6488000</v>
      </c>
      <c r="I73" s="119">
        <f t="shared" si="44"/>
        <v>4647440</v>
      </c>
      <c r="J73" s="118">
        <f t="shared" si="44"/>
        <v>7138000</v>
      </c>
      <c r="K73" s="119">
        <f t="shared" si="44"/>
        <v>5146615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13626000</v>
      </c>
      <c r="Q73" s="119">
        <f>$I73      +$K73      +$M73      +$O73</f>
        <v>9794055</v>
      </c>
      <c r="R73" s="63">
        <f>IF(($H73      =0),0,((($J73      -$H73      )/$H73      )*100))</f>
        <v>10.018495684340319</v>
      </c>
      <c r="S73" s="64">
        <f>IF(($I73      =0),0,((($K73      -$I73      )/$I73      )*100))</f>
        <v>10.740859483930938</v>
      </c>
      <c r="T73" s="63">
        <f>IF(($E71      =0),0,(($P71      /$E71      )*100))</f>
        <v>52.383515300630478</v>
      </c>
      <c r="U73" s="65">
        <f>IF($E71   =0,0,($Q71   /$E71 )*100)</f>
        <v>37.65206443180071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34648000</v>
      </c>
      <c r="C74" s="120">
        <f>SUM(C71:C72)</f>
        <v>0</v>
      </c>
      <c r="D74" s="120"/>
      <c r="E74" s="120">
        <f>$B74      +$C74      +$D74</f>
        <v>34648000</v>
      </c>
      <c r="F74" s="121">
        <f t="shared" ref="F74:O74" si="45">SUM(F71:F72)</f>
        <v>34648000</v>
      </c>
      <c r="G74" s="122">
        <f t="shared" si="45"/>
        <v>21619000</v>
      </c>
      <c r="H74" s="121">
        <f t="shared" si="45"/>
        <v>6488000</v>
      </c>
      <c r="I74" s="122">
        <f t="shared" si="45"/>
        <v>4647440</v>
      </c>
      <c r="J74" s="121">
        <f t="shared" si="45"/>
        <v>7138000</v>
      </c>
      <c r="K74" s="122">
        <f t="shared" si="45"/>
        <v>5146615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13626000</v>
      </c>
      <c r="Q74" s="122">
        <f>$I74      +$K74      +$M74      +$O74</f>
        <v>9794055</v>
      </c>
      <c r="R74" s="67">
        <f>IF(($H74      =0),0,((($J74      -$H74      )/$H74      )*100))</f>
        <v>10.018495684340319</v>
      </c>
      <c r="S74" s="68">
        <f>IF(($I74      =0),0,((($K74      -$I74      )/$I74      )*100))</f>
        <v>10.740859483930938</v>
      </c>
      <c r="T74" s="67">
        <f>IF(($E71      =0),0,(($P71      /$E71      )*100))</f>
        <v>52.383515300630478</v>
      </c>
      <c r="U74" s="71">
        <f>IF($E71   =0,0,($Q71   /$E71 )*100)</f>
        <v>37.65206443180071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235798000</v>
      </c>
      <c r="C75" s="120">
        <f>SUM(C9:C16,C19:C25,C28:C31,C34,C37:C41,C44:C54,C57:C60,C63:C67,C71:C72)</f>
        <v>0</v>
      </c>
      <c r="D75" s="120"/>
      <c r="E75" s="120">
        <f>$B75      +$C75      +$D75</f>
        <v>235798000</v>
      </c>
      <c r="F75" s="121">
        <f t="shared" ref="F75:O75" si="46">SUM(F9:F16,F19:F25,F28:F31,F34,F37:F41,F44:F54,F57:F60,F63:F67,F71:F72)</f>
        <v>235787000</v>
      </c>
      <c r="G75" s="122">
        <f t="shared" si="46"/>
        <v>34760000</v>
      </c>
      <c r="H75" s="121">
        <f t="shared" si="46"/>
        <v>13083000</v>
      </c>
      <c r="I75" s="122">
        <f t="shared" si="46"/>
        <v>7109537</v>
      </c>
      <c r="J75" s="121">
        <f t="shared" si="46"/>
        <v>11522000</v>
      </c>
      <c r="K75" s="122">
        <f t="shared" si="46"/>
        <v>11706369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24605000</v>
      </c>
      <c r="Q75" s="122">
        <f>$I75      +$K75      +$M75      +$O75</f>
        <v>18815906</v>
      </c>
      <c r="R75" s="67">
        <f>IF(($H75      =0),0,((($J75      -$H75      )/$H75      )*100))</f>
        <v>-11.931514178705189</v>
      </c>
      <c r="S75" s="68">
        <f>IF(($I75      =0),0,((($K75      -$I75      )/$I75      )*100))</f>
        <v>64.657262491214269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54.65955792513607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41.799191380650896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0Rigv3oirUFI33qbq0DrkqN48aWYJR6CewX9aGpeeIMt8SiiCuZrPLb5dj2SvqBAzeBpKNCO6KPsoM4s9IpKDg==" saltValue="x9q+NsC56h34W89ycAbL7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2800000</v>
      </c>
      <c r="C10" s="108"/>
      <c r="D10" s="108"/>
      <c r="E10" s="108">
        <f t="shared" ref="E10:E17" si="0">$B10      +$C10      +$D10</f>
        <v>2800000</v>
      </c>
      <c r="F10" s="109">
        <v>2800000</v>
      </c>
      <c r="G10" s="110">
        <v>2800000</v>
      </c>
      <c r="H10" s="109">
        <v>57000</v>
      </c>
      <c r="I10" s="110"/>
      <c r="J10" s="109">
        <v>56000</v>
      </c>
      <c r="K10" s="110"/>
      <c r="L10" s="109"/>
      <c r="M10" s="110"/>
      <c r="N10" s="109"/>
      <c r="O10" s="110"/>
      <c r="P10" s="109">
        <f t="shared" ref="P10:P17" si="1">$H10      +$J10      +$L10      +$N10</f>
        <v>113000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-1.7543859649122806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4.0357142857142856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2800000</v>
      </c>
      <c r="C17" s="111">
        <f>SUM(C9:C16)</f>
        <v>0</v>
      </c>
      <c r="D17" s="111"/>
      <c r="E17" s="111">
        <f t="shared" si="0"/>
        <v>2800000</v>
      </c>
      <c r="F17" s="112">
        <f t="shared" ref="F17:O17" si="7">SUM(F9:F16)</f>
        <v>2800000</v>
      </c>
      <c r="G17" s="113">
        <f t="shared" si="7"/>
        <v>2800000</v>
      </c>
      <c r="H17" s="112">
        <f t="shared" si="7"/>
        <v>57000</v>
      </c>
      <c r="I17" s="113">
        <f t="shared" si="7"/>
        <v>0</v>
      </c>
      <c r="J17" s="112">
        <f t="shared" si="7"/>
        <v>56000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113000</v>
      </c>
      <c r="Q17" s="113">
        <f t="shared" si="2"/>
        <v>0</v>
      </c>
      <c r="R17" s="58">
        <f t="shared" si="3"/>
        <v>-1.7543859649122806</v>
      </c>
      <c r="S17" s="59">
        <f t="shared" si="4"/>
        <v>0</v>
      </c>
      <c r="T17" s="58">
        <f>IF((SUM($E9:$E14))=0,0,(P17/(SUM($E9:$E14))*100))</f>
        <v>4.0357142857142856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1502000</v>
      </c>
      <c r="C34" s="108"/>
      <c r="D34" s="108"/>
      <c r="E34" s="108">
        <f>$B34      +$C34      +$D34</f>
        <v>1502000</v>
      </c>
      <c r="F34" s="109">
        <v>1502000</v>
      </c>
      <c r="G34" s="110">
        <v>1051000</v>
      </c>
      <c r="H34" s="109">
        <v>356000</v>
      </c>
      <c r="I34" s="110"/>
      <c r="J34" s="109">
        <v>375000</v>
      </c>
      <c r="K34" s="110"/>
      <c r="L34" s="109"/>
      <c r="M34" s="110"/>
      <c r="N34" s="109"/>
      <c r="O34" s="110"/>
      <c r="P34" s="109">
        <f>$H34      +$J34      +$L34      +$N34</f>
        <v>731000</v>
      </c>
      <c r="Q34" s="110">
        <f>$I34      +$K34      +$M34      +$O34</f>
        <v>0</v>
      </c>
      <c r="R34" s="54">
        <f>IF(($H34      =0),0,((($J34      -$H34      )/$H34      )*100))</f>
        <v>5.3370786516853927</v>
      </c>
      <c r="S34" s="55">
        <f>IF(($I34      =0),0,((($K34      -$I34      )/$I34      )*100))</f>
        <v>0</v>
      </c>
      <c r="T34" s="54">
        <f>IF(($E34      =0),0,(($P34      /$E34      )*100))</f>
        <v>48.66844207723036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1502000</v>
      </c>
      <c r="C35" s="111">
        <f>C34</f>
        <v>0</v>
      </c>
      <c r="D35" s="111"/>
      <c r="E35" s="111">
        <f>$B35      +$C35      +$D35</f>
        <v>1502000</v>
      </c>
      <c r="F35" s="112">
        <f t="shared" ref="F35:O35" si="17">F34</f>
        <v>1502000</v>
      </c>
      <c r="G35" s="113">
        <f t="shared" si="17"/>
        <v>1051000</v>
      </c>
      <c r="H35" s="112">
        <f t="shared" si="17"/>
        <v>356000</v>
      </c>
      <c r="I35" s="113">
        <f t="shared" si="17"/>
        <v>0</v>
      </c>
      <c r="J35" s="112">
        <f t="shared" si="17"/>
        <v>375000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731000</v>
      </c>
      <c r="Q35" s="113">
        <f>$I35      +$K35      +$M35      +$O35</f>
        <v>0</v>
      </c>
      <c r="R35" s="58">
        <f>IF(($H35      =0),0,((($J35      -$H35      )/$H35      )*100))</f>
        <v>5.3370786516853927</v>
      </c>
      <c r="S35" s="59">
        <f>IF(($I35      =0),0,((($K35      -$I35      )/$I35      )*100))</f>
        <v>0</v>
      </c>
      <c r="T35" s="58">
        <f>IF($E35   =0,0,($P35   /$E35   )*100)</f>
        <v>48.66844207723036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12000000</v>
      </c>
      <c r="C46" s="108"/>
      <c r="D46" s="108"/>
      <c r="E46" s="108">
        <f t="shared" si="26"/>
        <v>12000000</v>
      </c>
      <c r="F46" s="109">
        <v>12000000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12000000</v>
      </c>
      <c r="C55" s="111">
        <f>SUM(C44:C54)</f>
        <v>0</v>
      </c>
      <c r="D55" s="111"/>
      <c r="E55" s="111">
        <f t="shared" si="26"/>
        <v>12000000</v>
      </c>
      <c r="F55" s="112">
        <f t="shared" ref="F55:O55" si="33">SUM(F44:F54)</f>
        <v>12000000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16302000</v>
      </c>
      <c r="C69" s="120">
        <f>SUM(C9:C16,C19:C25,C28:C31,C34,C37:C41,C44:C54,C57:C60,C63:C67)</f>
        <v>0</v>
      </c>
      <c r="D69" s="120"/>
      <c r="E69" s="120">
        <f t="shared" si="35"/>
        <v>16302000</v>
      </c>
      <c r="F69" s="121">
        <f t="shared" ref="F69:O69" si="43">SUM(F9:F16,F19:F25,F28:F31,F34,F37:F41,F44:F54,F57:F60,F63:F67)</f>
        <v>16302000</v>
      </c>
      <c r="G69" s="122">
        <f t="shared" si="43"/>
        <v>3851000</v>
      </c>
      <c r="H69" s="121">
        <f t="shared" si="43"/>
        <v>413000</v>
      </c>
      <c r="I69" s="122">
        <f t="shared" si="43"/>
        <v>0</v>
      </c>
      <c r="J69" s="121">
        <f t="shared" si="43"/>
        <v>431000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844000</v>
      </c>
      <c r="Q69" s="122">
        <f t="shared" si="37"/>
        <v>0</v>
      </c>
      <c r="R69" s="67">
        <f t="shared" si="38"/>
        <v>4.3583535108958831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19.618781961878195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16528000</v>
      </c>
      <c r="C71" s="108"/>
      <c r="D71" s="108"/>
      <c r="E71" s="108">
        <f>$B71      +$C71      +$D71</f>
        <v>16528000</v>
      </c>
      <c r="F71" s="109">
        <v>16528000</v>
      </c>
      <c r="G71" s="110">
        <v>13115000</v>
      </c>
      <c r="H71" s="109">
        <v>3706000</v>
      </c>
      <c r="I71" s="110"/>
      <c r="J71" s="109">
        <v>2956000</v>
      </c>
      <c r="K71" s="110"/>
      <c r="L71" s="109"/>
      <c r="M71" s="110"/>
      <c r="N71" s="109"/>
      <c r="O71" s="110"/>
      <c r="P71" s="109">
        <f>$H71      +$J71      +$L71      +$N71</f>
        <v>6662000</v>
      </c>
      <c r="Q71" s="110">
        <f>$I71      +$K71      +$M71      +$O71</f>
        <v>0</v>
      </c>
      <c r="R71" s="54">
        <f>IF(($H71      =0),0,((($J71      -$H71      )/$H71      )*100))</f>
        <v>-20.23745277927685</v>
      </c>
      <c r="S71" s="55">
        <f>IF(($I71      =0),0,((($K71      -$I71      )/$I71      )*100))</f>
        <v>0</v>
      </c>
      <c r="T71" s="54">
        <f>IF(($E71      =0),0,(($P71      /$E71      )*100))</f>
        <v>40.307357212003872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5499000</v>
      </c>
      <c r="C72" s="108"/>
      <c r="D72" s="108"/>
      <c r="E72" s="108">
        <f>$B72      +$C72      +$D72</f>
        <v>5499000</v>
      </c>
      <c r="F72" s="109">
        <v>5499000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22027000</v>
      </c>
      <c r="C73" s="117">
        <f>SUM(C71:C72)</f>
        <v>0</v>
      </c>
      <c r="D73" s="117"/>
      <c r="E73" s="117">
        <f>$B73      +$C73      +$D73</f>
        <v>22027000</v>
      </c>
      <c r="F73" s="118">
        <f t="shared" ref="F73:O73" si="44">SUM(F71:F72)</f>
        <v>22027000</v>
      </c>
      <c r="G73" s="119">
        <f t="shared" si="44"/>
        <v>13115000</v>
      </c>
      <c r="H73" s="118">
        <f t="shared" si="44"/>
        <v>3706000</v>
      </c>
      <c r="I73" s="119">
        <f t="shared" si="44"/>
        <v>0</v>
      </c>
      <c r="J73" s="118">
        <f t="shared" si="44"/>
        <v>2956000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6662000</v>
      </c>
      <c r="Q73" s="119">
        <f>$I73      +$K73      +$M73      +$O73</f>
        <v>0</v>
      </c>
      <c r="R73" s="63">
        <f>IF(($H73      =0),0,((($J73      -$H73      )/$H73      )*100))</f>
        <v>-20.23745277927685</v>
      </c>
      <c r="S73" s="64">
        <f>IF(($I73      =0),0,((($K73      -$I73      )/$I73      )*100))</f>
        <v>0</v>
      </c>
      <c r="T73" s="63">
        <f>IF(($E71      =0),0,(($P71      /$E71      )*100))</f>
        <v>40.307357212003872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22027000</v>
      </c>
      <c r="C74" s="120">
        <f>SUM(C71:C72)</f>
        <v>0</v>
      </c>
      <c r="D74" s="120"/>
      <c r="E74" s="120">
        <f>$B74      +$C74      +$D74</f>
        <v>22027000</v>
      </c>
      <c r="F74" s="121">
        <f t="shared" ref="F74:O74" si="45">SUM(F71:F72)</f>
        <v>22027000</v>
      </c>
      <c r="G74" s="122">
        <f t="shared" si="45"/>
        <v>13115000</v>
      </c>
      <c r="H74" s="121">
        <f t="shared" si="45"/>
        <v>3706000</v>
      </c>
      <c r="I74" s="122">
        <f t="shared" si="45"/>
        <v>0</v>
      </c>
      <c r="J74" s="121">
        <f t="shared" si="45"/>
        <v>2956000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6662000</v>
      </c>
      <c r="Q74" s="122">
        <f>$I74      +$K74      +$M74      +$O74</f>
        <v>0</v>
      </c>
      <c r="R74" s="67">
        <f>IF(($H74      =0),0,((($J74      -$H74      )/$H74      )*100))</f>
        <v>-20.23745277927685</v>
      </c>
      <c r="S74" s="68">
        <f>IF(($I74      =0),0,((($K74      -$I74      )/$I74      )*100))</f>
        <v>0</v>
      </c>
      <c r="T74" s="67">
        <f>IF(($E71      =0),0,(($P71      /$E71      )*100))</f>
        <v>40.307357212003872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38329000</v>
      </c>
      <c r="C75" s="120">
        <f>SUM(C9:C16,C19:C25,C28:C31,C34,C37:C41,C44:C54,C57:C60,C63:C67,C71:C72)</f>
        <v>0</v>
      </c>
      <c r="D75" s="120"/>
      <c r="E75" s="120">
        <f>$B75      +$C75      +$D75</f>
        <v>38329000</v>
      </c>
      <c r="F75" s="121">
        <f t="shared" ref="F75:O75" si="46">SUM(F9:F16,F19:F25,F28:F31,F34,F37:F41,F44:F54,F57:F60,F63:F67,F71:F72)</f>
        <v>38329000</v>
      </c>
      <c r="G75" s="122">
        <f t="shared" si="46"/>
        <v>16966000</v>
      </c>
      <c r="H75" s="121">
        <f t="shared" si="46"/>
        <v>4119000</v>
      </c>
      <c r="I75" s="122">
        <f t="shared" si="46"/>
        <v>0</v>
      </c>
      <c r="J75" s="121">
        <f t="shared" si="46"/>
        <v>3387000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7506000</v>
      </c>
      <c r="Q75" s="122">
        <f>$I75      +$K75      +$M75      +$O75</f>
        <v>0</v>
      </c>
      <c r="R75" s="67">
        <f>IF(($H75      =0),0,((($J75      -$H75      )/$H75      )*100))</f>
        <v>-17.771303714493808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36.034565530484883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5Vu7NV6xSpw3Fj6qAWBUjSOKMsAJcHYYVLXjJXBQisMv5ONo8IyNzLrolykNvin2S8J9u2sH290Ym9MERnIzlA==" saltValue="/EXlYzEJW1ijU5jQTDSSU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3500000</v>
      </c>
      <c r="C10" s="108"/>
      <c r="D10" s="108"/>
      <c r="E10" s="108">
        <f t="shared" ref="E10:E17" si="0">$B10      +$C10      +$D10</f>
        <v>3500000</v>
      </c>
      <c r="F10" s="109">
        <v>3500000</v>
      </c>
      <c r="G10" s="110">
        <v>3500000</v>
      </c>
      <c r="H10" s="109">
        <v>93000</v>
      </c>
      <c r="I10" s="110">
        <v>230000</v>
      </c>
      <c r="J10" s="109">
        <v>381000</v>
      </c>
      <c r="K10" s="110">
        <v>454937</v>
      </c>
      <c r="L10" s="109"/>
      <c r="M10" s="110"/>
      <c r="N10" s="109"/>
      <c r="O10" s="110"/>
      <c r="P10" s="109">
        <f t="shared" ref="P10:P17" si="1">$H10      +$J10      +$L10      +$N10</f>
        <v>474000</v>
      </c>
      <c r="Q10" s="110">
        <f t="shared" ref="Q10:Q17" si="2">$I10      +$K10      +$M10      +$O10</f>
        <v>684937</v>
      </c>
      <c r="R10" s="54">
        <f t="shared" ref="R10:R17" si="3">IF(($H10      =0),0,((($J10      -$H10      )/$H10      )*100))</f>
        <v>309.67741935483872</v>
      </c>
      <c r="S10" s="55">
        <f t="shared" ref="S10:S17" si="4">IF(($I10      =0),0,((($K10      -$I10      )/$I10      )*100))</f>
        <v>97.798695652173919</v>
      </c>
      <c r="T10" s="54">
        <f t="shared" ref="T10:T16" si="5">IF(($E10      =0),0,(($P10      /$E10      )*100))</f>
        <v>13.542857142857143</v>
      </c>
      <c r="U10" s="56">
        <f t="shared" ref="U10:U16" si="6">IF(($E10      =0),0,(($Q10      /$E10      )*100))</f>
        <v>19.56962857142857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22774000</v>
      </c>
      <c r="C11" s="108"/>
      <c r="D11" s="108"/>
      <c r="E11" s="108">
        <f t="shared" si="0"/>
        <v>22774000</v>
      </c>
      <c r="F11" s="109">
        <v>22774000</v>
      </c>
      <c r="G11" s="110">
        <v>12000000</v>
      </c>
      <c r="H11" s="109">
        <v>4734000</v>
      </c>
      <c r="I11" s="110">
        <v>12000000</v>
      </c>
      <c r="J11" s="109">
        <v>4679000</v>
      </c>
      <c r="K11" s="110"/>
      <c r="L11" s="109"/>
      <c r="M11" s="110"/>
      <c r="N11" s="109"/>
      <c r="O11" s="110"/>
      <c r="P11" s="109">
        <f t="shared" si="1"/>
        <v>9413000</v>
      </c>
      <c r="Q11" s="110">
        <f t="shared" si="2"/>
        <v>12000000</v>
      </c>
      <c r="R11" s="54">
        <f t="shared" si="3"/>
        <v>-1.1618081960287285</v>
      </c>
      <c r="S11" s="55">
        <f t="shared" si="4"/>
        <v>-100</v>
      </c>
      <c r="T11" s="54">
        <f t="shared" si="5"/>
        <v>41.332220953719151</v>
      </c>
      <c r="U11" s="56">
        <f t="shared" si="6"/>
        <v>52.691665934837971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26274000</v>
      </c>
      <c r="C17" s="111">
        <f>SUM(C9:C16)</f>
        <v>0</v>
      </c>
      <c r="D17" s="111"/>
      <c r="E17" s="111">
        <f t="shared" si="0"/>
        <v>26274000</v>
      </c>
      <c r="F17" s="112">
        <f t="shared" ref="F17:O17" si="7">SUM(F9:F16)</f>
        <v>26274000</v>
      </c>
      <c r="G17" s="113">
        <f t="shared" si="7"/>
        <v>15500000</v>
      </c>
      <c r="H17" s="112">
        <f t="shared" si="7"/>
        <v>4827000</v>
      </c>
      <c r="I17" s="113">
        <f t="shared" si="7"/>
        <v>12230000</v>
      </c>
      <c r="J17" s="112">
        <f t="shared" si="7"/>
        <v>5060000</v>
      </c>
      <c r="K17" s="113">
        <f t="shared" si="7"/>
        <v>454937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9887000</v>
      </c>
      <c r="Q17" s="113">
        <f t="shared" si="2"/>
        <v>12684937</v>
      </c>
      <c r="R17" s="58">
        <f t="shared" si="3"/>
        <v>4.8270147089289415</v>
      </c>
      <c r="S17" s="59">
        <f t="shared" si="4"/>
        <v>-96.280155355682751</v>
      </c>
      <c r="T17" s="58">
        <f>IF((SUM($E9:$E14))=0,0,(P17/(SUM($E9:$E14))*100))</f>
        <v>37.630357006926999</v>
      </c>
      <c r="U17" s="60">
        <f>IF((SUM($E9:$E14))=0,0,(Q17/(SUM($E9:$E14))*100))</f>
        <v>48.279428332191522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2939000</v>
      </c>
      <c r="C34" s="108"/>
      <c r="D34" s="108"/>
      <c r="E34" s="108">
        <f>$B34      +$C34      +$D34</f>
        <v>2939000</v>
      </c>
      <c r="F34" s="109">
        <v>2939000</v>
      </c>
      <c r="G34" s="110">
        <v>2058000</v>
      </c>
      <c r="H34" s="109">
        <v>735000</v>
      </c>
      <c r="I34" s="110">
        <v>4760434</v>
      </c>
      <c r="J34" s="109"/>
      <c r="K34" s="110"/>
      <c r="L34" s="109"/>
      <c r="M34" s="110"/>
      <c r="N34" s="109"/>
      <c r="O34" s="110"/>
      <c r="P34" s="109">
        <f>$H34      +$J34      +$L34      +$N34</f>
        <v>735000</v>
      </c>
      <c r="Q34" s="110">
        <f>$I34      +$K34      +$M34      +$O34</f>
        <v>4760434</v>
      </c>
      <c r="R34" s="54">
        <f>IF(($H34      =0),0,((($J34      -$H34      )/$H34      )*100))</f>
        <v>-100</v>
      </c>
      <c r="S34" s="55">
        <f>IF(($I34      =0),0,((($K34      -$I34      )/$I34      )*100))</f>
        <v>-100</v>
      </c>
      <c r="T34" s="54">
        <f>IF(($E34      =0),0,(($P34      /$E34      )*100))</f>
        <v>25.008506294658044</v>
      </c>
      <c r="U34" s="56">
        <f>IF(($E34      =0),0,(($Q34      /$E34      )*100))</f>
        <v>161.97461721674037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2939000</v>
      </c>
      <c r="C35" s="111">
        <f>C34</f>
        <v>0</v>
      </c>
      <c r="D35" s="111"/>
      <c r="E35" s="111">
        <f>$B35      +$C35      +$D35</f>
        <v>2939000</v>
      </c>
      <c r="F35" s="112">
        <f t="shared" ref="F35:O35" si="17">F34</f>
        <v>2939000</v>
      </c>
      <c r="G35" s="113">
        <f t="shared" si="17"/>
        <v>2058000</v>
      </c>
      <c r="H35" s="112">
        <f t="shared" si="17"/>
        <v>735000</v>
      </c>
      <c r="I35" s="113">
        <f t="shared" si="17"/>
        <v>4760434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735000</v>
      </c>
      <c r="Q35" s="113">
        <f>$I35      +$K35      +$M35      +$O35</f>
        <v>4760434</v>
      </c>
      <c r="R35" s="58">
        <f>IF(($H35      =0),0,((($J35      -$H35      )/$H35      )*100))</f>
        <v>-100</v>
      </c>
      <c r="S35" s="59">
        <f>IF(($I35      =0),0,((($K35      -$I35      )/$I35      )*100))</f>
        <v>-100</v>
      </c>
      <c r="T35" s="58">
        <f>IF($E35   =0,0,($P35   /$E35   )*100)</f>
        <v>25.008506294658044</v>
      </c>
      <c r="U35" s="60">
        <f>IF($E35   =0,0,($Q35   /$E35   )*100)</f>
        <v>161.97461721674037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40000000</v>
      </c>
      <c r="C37" s="108"/>
      <c r="D37" s="108"/>
      <c r="E37" s="108">
        <f t="shared" ref="E37:E42" si="18">$B37      +$C37      +$D37</f>
        <v>40000000</v>
      </c>
      <c r="F37" s="109">
        <v>40000000</v>
      </c>
      <c r="G37" s="110">
        <v>26000000</v>
      </c>
      <c r="H37" s="109">
        <v>14268000</v>
      </c>
      <c r="I37" s="110">
        <v>14268503</v>
      </c>
      <c r="J37" s="109">
        <v>9167000</v>
      </c>
      <c r="K37" s="110">
        <v>9965452</v>
      </c>
      <c r="L37" s="109"/>
      <c r="M37" s="110"/>
      <c r="N37" s="109"/>
      <c r="O37" s="110"/>
      <c r="P37" s="109">
        <f t="shared" ref="P37:P42" si="19">$H37      +$J37      +$L37      +$N37</f>
        <v>23435000</v>
      </c>
      <c r="Q37" s="110">
        <f t="shared" ref="Q37:Q42" si="20">$I37      +$K37      +$M37      +$O37</f>
        <v>24233955</v>
      </c>
      <c r="R37" s="54">
        <f t="shared" ref="R37:R42" si="21">IF(($H37      =0),0,((($J37      -$H37      )/$H37      )*100))</f>
        <v>-35.751331651247547</v>
      </c>
      <c r="S37" s="55">
        <f t="shared" ref="S37:S42" si="22">IF(($I37      =0),0,((($K37      -$I37      )/$I37      )*100))</f>
        <v>-30.157690684159366</v>
      </c>
      <c r="T37" s="54">
        <f t="shared" ref="T37:T41" si="23">IF(($E37      =0),0,(($P37      /$E37      )*100))</f>
        <v>58.587500000000006</v>
      </c>
      <c r="U37" s="56">
        <f t="shared" ref="U37:U41" si="24">IF(($E37      =0),0,(($Q37      /$E37      )*100))</f>
        <v>60.584887499999994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121000</v>
      </c>
      <c r="C38" s="108"/>
      <c r="D38" s="108"/>
      <c r="E38" s="108">
        <f t="shared" si="18"/>
        <v>121000</v>
      </c>
      <c r="F38" s="109">
        <v>110000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40121000</v>
      </c>
      <c r="C42" s="111">
        <f>SUM(C37:C41)</f>
        <v>0</v>
      </c>
      <c r="D42" s="111"/>
      <c r="E42" s="111">
        <f t="shared" si="18"/>
        <v>40121000</v>
      </c>
      <c r="F42" s="112">
        <f t="shared" ref="F42:O42" si="25">SUM(F37:F41)</f>
        <v>40110000</v>
      </c>
      <c r="G42" s="113">
        <f t="shared" si="25"/>
        <v>26000000</v>
      </c>
      <c r="H42" s="112">
        <f t="shared" si="25"/>
        <v>14268000</v>
      </c>
      <c r="I42" s="113">
        <f t="shared" si="25"/>
        <v>14268503</v>
      </c>
      <c r="J42" s="112">
        <f t="shared" si="25"/>
        <v>9167000</v>
      </c>
      <c r="K42" s="113">
        <f t="shared" si="25"/>
        <v>9965452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23435000</v>
      </c>
      <c r="Q42" s="113">
        <f t="shared" si="20"/>
        <v>24233955</v>
      </c>
      <c r="R42" s="58">
        <f t="shared" si="21"/>
        <v>-35.751331651247547</v>
      </c>
      <c r="S42" s="59">
        <f t="shared" si="22"/>
        <v>-30.157690684159366</v>
      </c>
      <c r="T42" s="58">
        <f>IF((+$E37+$E40) =0,0,(P42   /(+$E37+$E40) )*100)</f>
        <v>58.587500000000006</v>
      </c>
      <c r="U42" s="60">
        <f>IF((+$E37+$E40) =0,0,(Q42   /(+$E37+$E40) )*100)</f>
        <v>60.584887499999994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5000000</v>
      </c>
      <c r="C46" s="108"/>
      <c r="D46" s="108"/>
      <c r="E46" s="108">
        <f t="shared" si="26"/>
        <v>5000000</v>
      </c>
      <c r="F46" s="109">
        <v>5000000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5000000</v>
      </c>
      <c r="C55" s="111">
        <f>SUM(C44:C54)</f>
        <v>0</v>
      </c>
      <c r="D55" s="111"/>
      <c r="E55" s="111">
        <f t="shared" si="26"/>
        <v>5000000</v>
      </c>
      <c r="F55" s="112">
        <f t="shared" ref="F55:O55" si="33">SUM(F44:F54)</f>
        <v>5000000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74334000</v>
      </c>
      <c r="C69" s="120">
        <f>SUM(C9:C16,C19:C25,C28:C31,C34,C37:C41,C44:C54,C57:C60,C63:C67)</f>
        <v>0</v>
      </c>
      <c r="D69" s="120"/>
      <c r="E69" s="120">
        <f t="shared" si="35"/>
        <v>74334000</v>
      </c>
      <c r="F69" s="121">
        <f t="shared" ref="F69:O69" si="43">SUM(F9:F16,F19:F25,F28:F31,F34,F37:F41,F44:F54,F57:F60,F63:F67)</f>
        <v>74323000</v>
      </c>
      <c r="G69" s="122">
        <f t="shared" si="43"/>
        <v>43558000</v>
      </c>
      <c r="H69" s="121">
        <f t="shared" si="43"/>
        <v>19830000</v>
      </c>
      <c r="I69" s="122">
        <f t="shared" si="43"/>
        <v>31258937</v>
      </c>
      <c r="J69" s="121">
        <f t="shared" si="43"/>
        <v>14227000</v>
      </c>
      <c r="K69" s="122">
        <f t="shared" si="43"/>
        <v>10420389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34057000</v>
      </c>
      <c r="Q69" s="122">
        <f t="shared" si="37"/>
        <v>41679326</v>
      </c>
      <c r="R69" s="67">
        <f t="shared" si="38"/>
        <v>-28.25516893595562</v>
      </c>
      <c r="S69" s="68">
        <f t="shared" si="39"/>
        <v>-66.664288680066122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49.206074003438658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60.218927080172804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70975000</v>
      </c>
      <c r="C71" s="108"/>
      <c r="D71" s="108"/>
      <c r="E71" s="108">
        <f>$B71      +$C71      +$D71</f>
        <v>70975000</v>
      </c>
      <c r="F71" s="109">
        <v>70975000</v>
      </c>
      <c r="G71" s="110">
        <v>60680000</v>
      </c>
      <c r="H71" s="109">
        <v>24315000</v>
      </c>
      <c r="I71" s="110">
        <v>9066542</v>
      </c>
      <c r="J71" s="109">
        <v>12462000</v>
      </c>
      <c r="K71" s="110">
        <v>36337991</v>
      </c>
      <c r="L71" s="109"/>
      <c r="M71" s="110"/>
      <c r="N71" s="109"/>
      <c r="O71" s="110"/>
      <c r="P71" s="109">
        <f>$H71      +$J71      +$L71      +$N71</f>
        <v>36777000</v>
      </c>
      <c r="Q71" s="110">
        <f>$I71      +$K71      +$M71      +$O71</f>
        <v>45404533</v>
      </c>
      <c r="R71" s="54">
        <f>IF(($H71      =0),0,((($J71      -$H71      )/$H71      )*100))</f>
        <v>-48.747686613201729</v>
      </c>
      <c r="S71" s="55">
        <f>IF(($I71      =0),0,((($K71      -$I71      )/$I71      )*100))</f>
        <v>300.79217633360105</v>
      </c>
      <c r="T71" s="54">
        <f>IF(($E71      =0),0,(($P71      /$E71      )*100))</f>
        <v>51.81683691440648</v>
      </c>
      <c r="U71" s="56">
        <f>IF(($E71      =0),0,(($Q71      /$E71      )*100))</f>
        <v>63.972572032405772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70975000</v>
      </c>
      <c r="C73" s="117">
        <f>SUM(C71:C72)</f>
        <v>0</v>
      </c>
      <c r="D73" s="117"/>
      <c r="E73" s="117">
        <f>$B73      +$C73      +$D73</f>
        <v>70975000</v>
      </c>
      <c r="F73" s="118">
        <f t="shared" ref="F73:O73" si="44">SUM(F71:F72)</f>
        <v>70975000</v>
      </c>
      <c r="G73" s="119">
        <f t="shared" si="44"/>
        <v>60680000</v>
      </c>
      <c r="H73" s="118">
        <f t="shared" si="44"/>
        <v>24315000</v>
      </c>
      <c r="I73" s="119">
        <f t="shared" si="44"/>
        <v>9066542</v>
      </c>
      <c r="J73" s="118">
        <f t="shared" si="44"/>
        <v>12462000</v>
      </c>
      <c r="K73" s="119">
        <f t="shared" si="44"/>
        <v>36337991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36777000</v>
      </c>
      <c r="Q73" s="119">
        <f>$I73      +$K73      +$M73      +$O73</f>
        <v>45404533</v>
      </c>
      <c r="R73" s="63">
        <f>IF(($H73      =0),0,((($J73      -$H73      )/$H73      )*100))</f>
        <v>-48.747686613201729</v>
      </c>
      <c r="S73" s="64">
        <f>IF(($I73      =0),0,((($K73      -$I73      )/$I73      )*100))</f>
        <v>300.79217633360105</v>
      </c>
      <c r="T73" s="63">
        <f>IF(($E71      =0),0,(($P71      /$E71      )*100))</f>
        <v>51.81683691440648</v>
      </c>
      <c r="U73" s="65">
        <f>IF($E71   =0,0,($Q71   /$E71 )*100)</f>
        <v>63.972572032405772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70975000</v>
      </c>
      <c r="C74" s="120">
        <f>SUM(C71:C72)</f>
        <v>0</v>
      </c>
      <c r="D74" s="120"/>
      <c r="E74" s="120">
        <f>$B74      +$C74      +$D74</f>
        <v>70975000</v>
      </c>
      <c r="F74" s="121">
        <f t="shared" ref="F74:O74" si="45">SUM(F71:F72)</f>
        <v>70975000</v>
      </c>
      <c r="G74" s="122">
        <f t="shared" si="45"/>
        <v>60680000</v>
      </c>
      <c r="H74" s="121">
        <f t="shared" si="45"/>
        <v>24315000</v>
      </c>
      <c r="I74" s="122">
        <f t="shared" si="45"/>
        <v>9066542</v>
      </c>
      <c r="J74" s="121">
        <f t="shared" si="45"/>
        <v>12462000</v>
      </c>
      <c r="K74" s="122">
        <f t="shared" si="45"/>
        <v>36337991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36777000</v>
      </c>
      <c r="Q74" s="122">
        <f>$I74      +$K74      +$M74      +$O74</f>
        <v>45404533</v>
      </c>
      <c r="R74" s="67">
        <f>IF(($H74      =0),0,((($J74      -$H74      )/$H74      )*100))</f>
        <v>-48.747686613201729</v>
      </c>
      <c r="S74" s="68">
        <f>IF(($I74      =0),0,((($K74      -$I74      )/$I74      )*100))</f>
        <v>300.79217633360105</v>
      </c>
      <c r="T74" s="67">
        <f>IF(($E71      =0),0,(($P71      /$E71      )*100))</f>
        <v>51.81683691440648</v>
      </c>
      <c r="U74" s="71">
        <f>IF($E71   =0,0,($Q71   /$E71 )*100)</f>
        <v>63.972572032405772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145309000</v>
      </c>
      <c r="C75" s="120">
        <f>SUM(C9:C16,C19:C25,C28:C31,C34,C37:C41,C44:C54,C57:C60,C63:C67,C71:C72)</f>
        <v>0</v>
      </c>
      <c r="D75" s="120"/>
      <c r="E75" s="120">
        <f>$B75      +$C75      +$D75</f>
        <v>145309000</v>
      </c>
      <c r="F75" s="121">
        <f t="shared" ref="F75:O75" si="46">SUM(F9:F16,F19:F25,F28:F31,F34,F37:F41,F44:F54,F57:F60,F63:F67,F71:F72)</f>
        <v>145298000</v>
      </c>
      <c r="G75" s="122">
        <f t="shared" si="46"/>
        <v>104238000</v>
      </c>
      <c r="H75" s="121">
        <f t="shared" si="46"/>
        <v>44145000</v>
      </c>
      <c r="I75" s="122">
        <f t="shared" si="46"/>
        <v>40325479</v>
      </c>
      <c r="J75" s="121">
        <f t="shared" si="46"/>
        <v>26689000</v>
      </c>
      <c r="K75" s="122">
        <f t="shared" si="46"/>
        <v>46758380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70834000</v>
      </c>
      <c r="Q75" s="122">
        <f>$I75      +$K75      +$M75      +$O75</f>
        <v>87083859</v>
      </c>
      <c r="R75" s="67">
        <f>IF(($H75      =0),0,((($J75      -$H75      )/$H75      )*100))</f>
        <v>-39.542417034771773</v>
      </c>
      <c r="S75" s="68">
        <f>IF(($I75      =0),0,((($K75      -$I75      )/$I75      )*100))</f>
        <v>15.952447830811881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50.527862584529345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62.119339030444834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UOP3nTy0v00q+BHB3xYrR5VWUM+KFCAZANlMkK8Dt77TSeEwWUvlr7gCaCM2ARN3WcKmYwjJuXVcouDrxinWww==" saltValue="EDfUJ/lB4dmYQQsODFVhd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1200000</v>
      </c>
      <c r="C10" s="108"/>
      <c r="D10" s="108"/>
      <c r="E10" s="108">
        <f t="shared" ref="E10:E17" si="0">$B10      +$C10      +$D10</f>
        <v>1200000</v>
      </c>
      <c r="F10" s="109">
        <v>1200000</v>
      </c>
      <c r="G10" s="110">
        <v>1200000</v>
      </c>
      <c r="H10" s="109">
        <v>491000</v>
      </c>
      <c r="I10" s="110">
        <v>490531</v>
      </c>
      <c r="J10" s="109">
        <v>128000</v>
      </c>
      <c r="K10" s="110">
        <v>128844</v>
      </c>
      <c r="L10" s="109"/>
      <c r="M10" s="110"/>
      <c r="N10" s="109"/>
      <c r="O10" s="110"/>
      <c r="P10" s="109">
        <f t="shared" ref="P10:P17" si="1">$H10      +$J10      +$L10      +$N10</f>
        <v>619000</v>
      </c>
      <c r="Q10" s="110">
        <f t="shared" ref="Q10:Q17" si="2">$I10      +$K10      +$M10      +$O10</f>
        <v>619375</v>
      </c>
      <c r="R10" s="54">
        <f t="shared" ref="R10:R17" si="3">IF(($H10      =0),0,((($J10      -$H10      )/$H10      )*100))</f>
        <v>-73.930753564154784</v>
      </c>
      <c r="S10" s="55">
        <f t="shared" ref="S10:S17" si="4">IF(($I10      =0),0,((($K10      -$I10      )/$I10      )*100))</f>
        <v>-73.733770138890307</v>
      </c>
      <c r="T10" s="54">
        <f t="shared" ref="T10:T16" si="5">IF(($E10      =0),0,(($P10      /$E10      )*100))</f>
        <v>51.583333333333336</v>
      </c>
      <c r="U10" s="56">
        <f t="shared" ref="U10:U16" si="6">IF(($E10      =0),0,(($Q10      /$E10      )*100))</f>
        <v>51.614583333333329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17000000</v>
      </c>
      <c r="C11" s="108"/>
      <c r="D11" s="108"/>
      <c r="E11" s="108">
        <f t="shared" si="0"/>
        <v>17000000</v>
      </c>
      <c r="F11" s="109">
        <v>17000000</v>
      </c>
      <c r="G11" s="110">
        <v>10000000</v>
      </c>
      <c r="H11" s="109">
        <v>1881000</v>
      </c>
      <c r="I11" s="110">
        <v>3024465</v>
      </c>
      <c r="J11" s="109">
        <v>4640000</v>
      </c>
      <c r="K11" s="110">
        <v>4642384</v>
      </c>
      <c r="L11" s="109"/>
      <c r="M11" s="110"/>
      <c r="N11" s="109"/>
      <c r="O11" s="110"/>
      <c r="P11" s="109">
        <f t="shared" si="1"/>
        <v>6521000</v>
      </c>
      <c r="Q11" s="110">
        <f t="shared" si="2"/>
        <v>7666849</v>
      </c>
      <c r="R11" s="54">
        <f t="shared" si="3"/>
        <v>146.67729930887825</v>
      </c>
      <c r="S11" s="55">
        <f t="shared" si="4"/>
        <v>53.494386610524501</v>
      </c>
      <c r="T11" s="54">
        <f t="shared" si="5"/>
        <v>38.358823529411765</v>
      </c>
      <c r="U11" s="56">
        <f t="shared" si="6"/>
        <v>45.099111764705881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18200000</v>
      </c>
      <c r="C17" s="111">
        <f>SUM(C9:C16)</f>
        <v>0</v>
      </c>
      <c r="D17" s="111"/>
      <c r="E17" s="111">
        <f t="shared" si="0"/>
        <v>18200000</v>
      </c>
      <c r="F17" s="112">
        <f t="shared" ref="F17:O17" si="7">SUM(F9:F16)</f>
        <v>18200000</v>
      </c>
      <c r="G17" s="113">
        <f t="shared" si="7"/>
        <v>11200000</v>
      </c>
      <c r="H17" s="112">
        <f t="shared" si="7"/>
        <v>2372000</v>
      </c>
      <c r="I17" s="113">
        <f t="shared" si="7"/>
        <v>3514996</v>
      </c>
      <c r="J17" s="112">
        <f t="shared" si="7"/>
        <v>4768000</v>
      </c>
      <c r="K17" s="113">
        <f t="shared" si="7"/>
        <v>4771228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7140000</v>
      </c>
      <c r="Q17" s="113">
        <f t="shared" si="2"/>
        <v>8286224</v>
      </c>
      <c r="R17" s="58">
        <f t="shared" si="3"/>
        <v>101.01180438448567</v>
      </c>
      <c r="S17" s="59">
        <f t="shared" si="4"/>
        <v>35.73921563495378</v>
      </c>
      <c r="T17" s="58">
        <f>IF((SUM($E9:$E14))=0,0,(P17/(SUM($E9:$E14))*100))</f>
        <v>39.230769230769234</v>
      </c>
      <c r="U17" s="60">
        <f>IF((SUM($E9:$E14))=0,0,(Q17/(SUM($E9:$E14))*100))</f>
        <v>45.528703296703299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2713000</v>
      </c>
      <c r="C31" s="108"/>
      <c r="D31" s="108"/>
      <c r="E31" s="108">
        <f>$B31      +$C31      +$D31</f>
        <v>2713000</v>
      </c>
      <c r="F31" s="109">
        <v>2713000</v>
      </c>
      <c r="G31" s="110">
        <v>1988000</v>
      </c>
      <c r="H31" s="109">
        <v>20000</v>
      </c>
      <c r="I31" s="110">
        <v>11750</v>
      </c>
      <c r="J31" s="109">
        <v>806000</v>
      </c>
      <c r="K31" s="110">
        <v>805490</v>
      </c>
      <c r="L31" s="109"/>
      <c r="M31" s="110"/>
      <c r="N31" s="109"/>
      <c r="O31" s="110"/>
      <c r="P31" s="109">
        <f>$H31      +$J31      +$L31      +$N31</f>
        <v>826000</v>
      </c>
      <c r="Q31" s="110">
        <f>$I31      +$K31      +$M31      +$O31</f>
        <v>817240</v>
      </c>
      <c r="R31" s="54">
        <f>IF(($H31      =0),0,((($J31      -$H31      )/$H31      )*100))</f>
        <v>3929.9999999999995</v>
      </c>
      <c r="S31" s="55">
        <f>IF(($I31      =0),0,((($K31      -$I31      )/$I31      )*100))</f>
        <v>6755.2340425531911</v>
      </c>
      <c r="T31" s="54">
        <f>IF(($E31      =0),0,(($P31      /$E31      )*100))</f>
        <v>30.446000737191305</v>
      </c>
      <c r="U31" s="56">
        <f>IF(($E31      =0),0,(($Q31      /$E31      )*100))</f>
        <v>30.123110947290822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2713000</v>
      </c>
      <c r="C32" s="111">
        <f>SUM(C28:C31)</f>
        <v>0</v>
      </c>
      <c r="D32" s="111"/>
      <c r="E32" s="111">
        <f>$B32      +$C32      +$D32</f>
        <v>2713000</v>
      </c>
      <c r="F32" s="112">
        <f t="shared" ref="F32:O32" si="16">SUM(F28:F31)</f>
        <v>2713000</v>
      </c>
      <c r="G32" s="113">
        <f t="shared" si="16"/>
        <v>1988000</v>
      </c>
      <c r="H32" s="112">
        <f t="shared" si="16"/>
        <v>20000</v>
      </c>
      <c r="I32" s="113">
        <f t="shared" si="16"/>
        <v>11750</v>
      </c>
      <c r="J32" s="112">
        <f t="shared" si="16"/>
        <v>806000</v>
      </c>
      <c r="K32" s="113">
        <f t="shared" si="16"/>
        <v>805490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826000</v>
      </c>
      <c r="Q32" s="113">
        <f>$I32      +$K32      +$M32      +$O32</f>
        <v>817240</v>
      </c>
      <c r="R32" s="58">
        <f>IF(($H32      =0),0,((($J32      -$H32      )/$H32      )*100))</f>
        <v>3929.9999999999995</v>
      </c>
      <c r="S32" s="59">
        <f>IF(($I32      =0),0,((($K32      -$I32      )/$I32      )*100))</f>
        <v>6755.2340425531911</v>
      </c>
      <c r="T32" s="58">
        <f>IF($E32   =0,0,($P32   /$E32   )*100)</f>
        <v>30.446000737191305</v>
      </c>
      <c r="U32" s="60">
        <f>IF($E32   =0,0,($Q32   /$E32   )*100)</f>
        <v>30.123110947290822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2280000</v>
      </c>
      <c r="C34" s="108"/>
      <c r="D34" s="108"/>
      <c r="E34" s="108">
        <f>$B34      +$C34      +$D34</f>
        <v>2280000</v>
      </c>
      <c r="F34" s="109">
        <v>2280000</v>
      </c>
      <c r="G34" s="110">
        <v>1596000</v>
      </c>
      <c r="H34" s="109">
        <v>170000</v>
      </c>
      <c r="I34" s="110">
        <v>169518</v>
      </c>
      <c r="J34" s="109">
        <v>1426000</v>
      </c>
      <c r="K34" s="110">
        <v>1426482</v>
      </c>
      <c r="L34" s="109"/>
      <c r="M34" s="110"/>
      <c r="N34" s="109"/>
      <c r="O34" s="110"/>
      <c r="P34" s="109">
        <f>$H34      +$J34      +$L34      +$N34</f>
        <v>1596000</v>
      </c>
      <c r="Q34" s="110">
        <f>$I34      +$K34      +$M34      +$O34</f>
        <v>1596000</v>
      </c>
      <c r="R34" s="54">
        <f>IF(($H34      =0),0,((($J34      -$H34      )/$H34      )*100))</f>
        <v>738.82352941176475</v>
      </c>
      <c r="S34" s="55">
        <f>IF(($I34      =0),0,((($K34      -$I34      )/$I34      )*100))</f>
        <v>741.49293880295897</v>
      </c>
      <c r="T34" s="54">
        <f>IF(($E34      =0),0,(($P34      /$E34      )*100))</f>
        <v>70</v>
      </c>
      <c r="U34" s="56">
        <f>IF(($E34      =0),0,(($Q34      /$E34      )*100))</f>
        <v>70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2280000</v>
      </c>
      <c r="C35" s="111">
        <f>C34</f>
        <v>0</v>
      </c>
      <c r="D35" s="111"/>
      <c r="E35" s="111">
        <f>$B35      +$C35      +$D35</f>
        <v>2280000</v>
      </c>
      <c r="F35" s="112">
        <f t="shared" ref="F35:O35" si="17">F34</f>
        <v>2280000</v>
      </c>
      <c r="G35" s="113">
        <f t="shared" si="17"/>
        <v>1596000</v>
      </c>
      <c r="H35" s="112">
        <f t="shared" si="17"/>
        <v>170000</v>
      </c>
      <c r="I35" s="113">
        <f t="shared" si="17"/>
        <v>169518</v>
      </c>
      <c r="J35" s="112">
        <f t="shared" si="17"/>
        <v>1426000</v>
      </c>
      <c r="K35" s="113">
        <f t="shared" si="17"/>
        <v>1426482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1596000</v>
      </c>
      <c r="Q35" s="113">
        <f>$I35      +$K35      +$M35      +$O35</f>
        <v>1596000</v>
      </c>
      <c r="R35" s="58">
        <f>IF(($H35      =0),0,((($J35      -$H35      )/$H35      )*100))</f>
        <v>738.82352941176475</v>
      </c>
      <c r="S35" s="59">
        <f>IF(($I35      =0),0,((($K35      -$I35      )/$I35      )*100))</f>
        <v>741.49293880295897</v>
      </c>
      <c r="T35" s="58">
        <f>IF($E35   =0,0,($P35   /$E35   )*100)</f>
        <v>70</v>
      </c>
      <c r="U35" s="60">
        <f>IF($E35   =0,0,($Q35   /$E35   )*100)</f>
        <v>70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23193000</v>
      </c>
      <c r="C69" s="120">
        <f>SUM(C9:C16,C19:C25,C28:C31,C34,C37:C41,C44:C54,C57:C60,C63:C67)</f>
        <v>0</v>
      </c>
      <c r="D69" s="120"/>
      <c r="E69" s="120">
        <f t="shared" si="35"/>
        <v>23193000</v>
      </c>
      <c r="F69" s="121">
        <f t="shared" ref="F69:O69" si="43">SUM(F9:F16,F19:F25,F28:F31,F34,F37:F41,F44:F54,F57:F60,F63:F67)</f>
        <v>23193000</v>
      </c>
      <c r="G69" s="122">
        <f t="shared" si="43"/>
        <v>14784000</v>
      </c>
      <c r="H69" s="121">
        <f t="shared" si="43"/>
        <v>2562000</v>
      </c>
      <c r="I69" s="122">
        <f t="shared" si="43"/>
        <v>3696264</v>
      </c>
      <c r="J69" s="121">
        <f t="shared" si="43"/>
        <v>7000000</v>
      </c>
      <c r="K69" s="122">
        <f t="shared" si="43"/>
        <v>7003200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9562000</v>
      </c>
      <c r="Q69" s="122">
        <f t="shared" si="37"/>
        <v>10699464</v>
      </c>
      <c r="R69" s="67">
        <f t="shared" si="38"/>
        <v>173.22404371584699</v>
      </c>
      <c r="S69" s="68">
        <f t="shared" si="39"/>
        <v>89.466986124367736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41.227956711076615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46.132298538352089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15000000</v>
      </c>
      <c r="C71" s="108"/>
      <c r="D71" s="108"/>
      <c r="E71" s="108">
        <f>$B71      +$C71      +$D71</f>
        <v>15000000</v>
      </c>
      <c r="F71" s="109">
        <v>15000000</v>
      </c>
      <c r="G71" s="110">
        <v>9559000</v>
      </c>
      <c r="H71" s="109">
        <v>227000</v>
      </c>
      <c r="I71" s="110"/>
      <c r="J71" s="109">
        <v>9332000</v>
      </c>
      <c r="K71" s="110">
        <v>6973546</v>
      </c>
      <c r="L71" s="109"/>
      <c r="M71" s="110"/>
      <c r="N71" s="109"/>
      <c r="O71" s="110"/>
      <c r="P71" s="109">
        <f>$H71      +$J71      +$L71      +$N71</f>
        <v>9559000</v>
      </c>
      <c r="Q71" s="110">
        <f>$I71      +$K71      +$M71      +$O71</f>
        <v>6973546</v>
      </c>
      <c r="R71" s="54">
        <f>IF(($H71      =0),0,((($J71      -$H71      )/$H71      )*100))</f>
        <v>4011.0132158590309</v>
      </c>
      <c r="S71" s="55">
        <f>IF(($I71      =0),0,((($K71      -$I71      )/$I71      )*100))</f>
        <v>0</v>
      </c>
      <c r="T71" s="54">
        <f>IF(($E71      =0),0,(($P71      /$E71      )*100))</f>
        <v>63.726666666666667</v>
      </c>
      <c r="U71" s="56">
        <f>IF(($E71      =0),0,(($Q71      /$E71      )*100))</f>
        <v>46.490306666666662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15000000</v>
      </c>
      <c r="C73" s="117">
        <f>SUM(C71:C72)</f>
        <v>0</v>
      </c>
      <c r="D73" s="117"/>
      <c r="E73" s="117">
        <f>$B73      +$C73      +$D73</f>
        <v>15000000</v>
      </c>
      <c r="F73" s="118">
        <f t="shared" ref="F73:O73" si="44">SUM(F71:F72)</f>
        <v>15000000</v>
      </c>
      <c r="G73" s="119">
        <f t="shared" si="44"/>
        <v>9559000</v>
      </c>
      <c r="H73" s="118">
        <f t="shared" si="44"/>
        <v>227000</v>
      </c>
      <c r="I73" s="119">
        <f t="shared" si="44"/>
        <v>0</v>
      </c>
      <c r="J73" s="118">
        <f t="shared" si="44"/>
        <v>9332000</v>
      </c>
      <c r="K73" s="119">
        <f t="shared" si="44"/>
        <v>6973546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9559000</v>
      </c>
      <c r="Q73" s="119">
        <f>$I73      +$K73      +$M73      +$O73</f>
        <v>6973546</v>
      </c>
      <c r="R73" s="63">
        <f>IF(($H73      =0),0,((($J73      -$H73      )/$H73      )*100))</f>
        <v>4011.0132158590309</v>
      </c>
      <c r="S73" s="64">
        <f>IF(($I73      =0),0,((($K73      -$I73      )/$I73      )*100))</f>
        <v>0</v>
      </c>
      <c r="T73" s="63">
        <f>IF(($E71      =0),0,(($P71      /$E71      )*100))</f>
        <v>63.726666666666667</v>
      </c>
      <c r="U73" s="65">
        <f>IF($E71   =0,0,($Q71   /$E71 )*100)</f>
        <v>46.490306666666662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15000000</v>
      </c>
      <c r="C74" s="120">
        <f>SUM(C71:C72)</f>
        <v>0</v>
      </c>
      <c r="D74" s="120"/>
      <c r="E74" s="120">
        <f>$B74      +$C74      +$D74</f>
        <v>15000000</v>
      </c>
      <c r="F74" s="121">
        <f t="shared" ref="F74:O74" si="45">SUM(F71:F72)</f>
        <v>15000000</v>
      </c>
      <c r="G74" s="122">
        <f t="shared" si="45"/>
        <v>9559000</v>
      </c>
      <c r="H74" s="121">
        <f t="shared" si="45"/>
        <v>227000</v>
      </c>
      <c r="I74" s="122">
        <f t="shared" si="45"/>
        <v>0</v>
      </c>
      <c r="J74" s="121">
        <f t="shared" si="45"/>
        <v>9332000</v>
      </c>
      <c r="K74" s="122">
        <f t="shared" si="45"/>
        <v>6973546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9559000</v>
      </c>
      <c r="Q74" s="122">
        <f>$I74      +$K74      +$M74      +$O74</f>
        <v>6973546</v>
      </c>
      <c r="R74" s="67">
        <f>IF(($H74      =0),0,((($J74      -$H74      )/$H74      )*100))</f>
        <v>4011.0132158590309</v>
      </c>
      <c r="S74" s="68">
        <f>IF(($I74      =0),0,((($K74      -$I74      )/$I74      )*100))</f>
        <v>0</v>
      </c>
      <c r="T74" s="67">
        <f>IF(($E71      =0),0,(($P71      /$E71      )*100))</f>
        <v>63.726666666666667</v>
      </c>
      <c r="U74" s="71">
        <f>IF($E71   =0,0,($Q71   /$E71 )*100)</f>
        <v>46.490306666666662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38193000</v>
      </c>
      <c r="C75" s="120">
        <f>SUM(C9:C16,C19:C25,C28:C31,C34,C37:C41,C44:C54,C57:C60,C63:C67,C71:C72)</f>
        <v>0</v>
      </c>
      <c r="D75" s="120"/>
      <c r="E75" s="120">
        <f>$B75      +$C75      +$D75</f>
        <v>38193000</v>
      </c>
      <c r="F75" s="121">
        <f t="shared" ref="F75:O75" si="46">SUM(F9:F16,F19:F25,F28:F31,F34,F37:F41,F44:F54,F57:F60,F63:F67,F71:F72)</f>
        <v>38193000</v>
      </c>
      <c r="G75" s="122">
        <f t="shared" si="46"/>
        <v>24343000</v>
      </c>
      <c r="H75" s="121">
        <f t="shared" si="46"/>
        <v>2789000</v>
      </c>
      <c r="I75" s="122">
        <f t="shared" si="46"/>
        <v>3696264</v>
      </c>
      <c r="J75" s="121">
        <f t="shared" si="46"/>
        <v>16332000</v>
      </c>
      <c r="K75" s="122">
        <f t="shared" si="46"/>
        <v>13976746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19121000</v>
      </c>
      <c r="Q75" s="122">
        <f>$I75      +$K75      +$M75      +$O75</f>
        <v>17673010</v>
      </c>
      <c r="R75" s="67">
        <f>IF(($H75      =0),0,((($J75      -$H75      )/$H75      )*100))</f>
        <v>485.58623162423811</v>
      </c>
      <c r="S75" s="68">
        <f>IF(($I75      =0),0,((($K75      -$I75      )/$I75      )*100))</f>
        <v>278.13170271387537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50.064147880501665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46.272903411619929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138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139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142</v>
      </c>
    </row>
    <row r="118" spans="1:23" x14ac:dyDescent="0.25">
      <c r="A118" s="35" t="s">
        <v>143</v>
      </c>
    </row>
    <row r="119" spans="1:23" ht="13" x14ac:dyDescent="0.3">
      <c r="A119" s="35" t="s">
        <v>144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5oURlzeojNlIvErTc9Cnm7TjIt6Fnb1cj3/1RTZww52O/NwI07lSyNmW79OUswCg6EVA6iS3hKQnPu5docit3Q==" saltValue="f+Toek5L1oNzSAH3fWCiA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800A2A-5E34-46B1-98BC-6FA47FAFBDD7}"/>
</file>

<file path=customXml/itemProps2.xml><?xml version="1.0" encoding="utf-8"?>
<ds:datastoreItem xmlns:ds="http://schemas.openxmlformats.org/officeDocument/2006/customXml" ds:itemID="{94156BAC-4CBD-450E-A079-26BAAD142BC7}"/>
</file>

<file path=customXml/itemProps3.xml><?xml version="1.0" encoding="utf-8"?>
<ds:datastoreItem xmlns:ds="http://schemas.openxmlformats.org/officeDocument/2006/customXml" ds:itemID="{FD18A664-F261-451B-BC7C-1BABE063CF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Summary</vt:lpstr>
      <vt:lpstr>MP301</vt:lpstr>
      <vt:lpstr>MP302</vt:lpstr>
      <vt:lpstr>MP303</vt:lpstr>
      <vt:lpstr>MP304</vt:lpstr>
      <vt:lpstr>MP305</vt:lpstr>
      <vt:lpstr>MP306</vt:lpstr>
      <vt:lpstr>MP307</vt:lpstr>
      <vt:lpstr>DC30</vt:lpstr>
      <vt:lpstr>MP311</vt:lpstr>
      <vt:lpstr>MP312</vt:lpstr>
      <vt:lpstr>MP313</vt:lpstr>
      <vt:lpstr>MP314</vt:lpstr>
      <vt:lpstr>MP315</vt:lpstr>
      <vt:lpstr>MP316</vt:lpstr>
      <vt:lpstr>DC31</vt:lpstr>
      <vt:lpstr>MP321</vt:lpstr>
      <vt:lpstr>MP324</vt:lpstr>
      <vt:lpstr>MP325</vt:lpstr>
      <vt:lpstr>MP326</vt:lpstr>
      <vt:lpstr>DC32</vt:lpstr>
      <vt:lpstr>'DC30'!Print_Area</vt:lpstr>
      <vt:lpstr>'DC31'!Print_Area</vt:lpstr>
      <vt:lpstr>'DC32'!Print_Area</vt:lpstr>
      <vt:lpstr>'MP301'!Print_Area</vt:lpstr>
      <vt:lpstr>'MP302'!Print_Area</vt:lpstr>
      <vt:lpstr>'MP303'!Print_Area</vt:lpstr>
      <vt:lpstr>'MP304'!Print_Area</vt:lpstr>
      <vt:lpstr>'MP305'!Print_Area</vt:lpstr>
      <vt:lpstr>'MP306'!Print_Area</vt:lpstr>
      <vt:lpstr>'MP307'!Print_Area</vt:lpstr>
      <vt:lpstr>'MP311'!Print_Area</vt:lpstr>
      <vt:lpstr>'MP312'!Print_Area</vt:lpstr>
      <vt:lpstr>'MP313'!Print_Area</vt:lpstr>
      <vt:lpstr>'MP314'!Print_Area</vt:lpstr>
      <vt:lpstr>'MP315'!Print_Area</vt:lpstr>
      <vt:lpstr>'MP316'!Print_Area</vt:lpstr>
      <vt:lpstr>'MP321'!Print_Area</vt:lpstr>
      <vt:lpstr>'MP324'!Print_Area</vt:lpstr>
      <vt:lpstr>'MP325'!Print_Area</vt:lpstr>
      <vt:lpstr>'MP326'!Print_Area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2026-02-06T09:30:25Z</dcterms:created>
  <dcterms:modified xsi:type="dcterms:W3CDTF">2026-02-06T09:33:40Z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